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20730" windowHeight="11760" activeTab="0"/>
  </bookViews>
  <sheets>
    <sheet name="人口、世帯数、人口動態（市区町村別）【日本人】" sheetId="1" r:id="rId1"/>
  </sheets>
  <definedNames>
    <definedName name="_xlnm.Print_Titles" localSheetId="0">'人口、世帯数、人口動態（市区町村別）【日本人】'!$1:$4</definedName>
    <definedName name="tblDOUTAIwk_T" localSheetId="0">'人口、世帯数、人口動態（市区町村別）【日本人】'!#REF!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<sst xmlns="http://schemas.openxmlformats.org/spreadsheetml/2006/main" count="53" uniqueCount="51">
  <si>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</si>
  <si>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</si>
  <si>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</si>
  <si>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</si>
  <si>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</si>
  <si>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</si>
  <si>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</si>
  <si>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</si>
  <si>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</si>
  <si>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</si>
  <si>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</si>
  <si>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その他（帰化等）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</si>
  <si>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</si>
  <si>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</si>
  <si>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</si>
  <si>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</si>
  <si>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</si>
  <si>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</si>
  <si>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その他（国籍喪失）</t>
  </si>
  <si>
    <t>計（Ｂ）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</si>
  <si>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</si>
  <si>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</si>
  <si>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</si>
  <si>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</si>
  <si>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</si>
  <si>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</si>
  <si>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</si>
  <si>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</si>
  <si>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</si>
  <si>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</si>
  <si>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</si>
  <si>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</si>
  <si>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</si>
  <si>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</si>
  <si>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</si>
  <si>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</si>
  <si>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</si>
  <si>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</si>
  <si>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</si>
  <si>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</si>
  <si>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</si>
  <si>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</si>
  <si>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</si>
  <si>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</si>
  <si>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</si>
  <si>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</si>
  <si>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</si>
  <si>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</si>
  <si>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表４－２　市町村別の人口動態【日本人】</t>
  </si>
  <si>
    <t>市町村名</t>
  </si>
  <si>
    <t>令和４年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</si>
</sst>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.0;[Red]\-#,##0.0"/>
    <numFmt numFmtId="200" formatCode="#,##0;&quot;△ &quot;#,##0"/>
    <numFmt numFmtId="201" formatCode="#,##0.0;&quot;△ &quot;#,##0.0"/>
    <numFmt numFmtId="202" formatCode="#,##0.00;&quot;△ &quot;#,##0.00"/>
    <numFmt numFmtId="203" formatCode="0.00;&quot;▲ &quot;0.0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[$]ggge&quot;年&quot;m&quot;月&quot;d&quot;日&quot;;@"/>
    <numFmt numFmtId="208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2" fillId="0" borderId="0" xfId="49" applyFont="1" applyBorder="1" applyAlignment="1">
      <alignment horizontal="left"/>
    </xf>
    <xf numFmtId="38" fontId="22" fillId="0" borderId="0" xfId="49" applyFont="1" applyBorder="1" applyAlignment="1">
      <alignment/>
    </xf>
    <xf numFmtId="38" fontId="22" fillId="0" borderId="0" xfId="49" applyFont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0" xfId="49" applyFont="1" applyAlignment="1">
      <alignment horizontal="center" vertical="center" shrinkToFit="1"/>
    </xf>
    <xf numFmtId="38" fontId="23" fillId="0" borderId="10" xfId="49" applyFont="1" applyFill="1" applyBorder="1" applyAlignment="1">
      <alignment vertical="center"/>
    </xf>
    <xf numFmtId="38" fontId="22" fillId="0" borderId="0" xfId="49" applyFont="1" applyAlignment="1">
      <alignment/>
    </xf>
    <xf numFmtId="40" fontId="22" fillId="0" borderId="0" xfId="49" applyNumberFormat="1" applyFont="1" applyAlignment="1">
      <alignment/>
    </xf>
    <xf numFmtId="38" fontId="22" fillId="0" borderId="10" xfId="49" applyFont="1" applyFill="1" applyBorder="1" applyAlignment="1">
      <alignment vertical="center"/>
    </xf>
    <xf numFmtId="200" fontId="22" fillId="0" borderId="10" xfId="49" applyNumberFormat="1" applyFont="1" applyFill="1" applyBorder="1" applyAlignment="1">
      <alignment vertical="center"/>
    </xf>
    <xf numFmtId="202" fontId="22" fillId="0" borderId="10" xfId="49" applyNumberFormat="1" applyFont="1" applyFill="1" applyBorder="1" applyAlignment="1">
      <alignment vertical="center"/>
    </xf>
    <xf numFmtId="38" fontId="22" fillId="0" borderId="10" xfId="49" applyFont="1" applyBorder="1" applyAlignment="1">
      <alignment/>
    </xf>
    <xf numFmtId="38" fontId="22" fillId="0" borderId="10" xfId="49" applyFont="1" applyFill="1" applyBorder="1" applyAlignment="1">
      <alignment/>
    </xf>
    <xf numFmtId="202" fontId="22" fillId="0" borderId="10" xfId="49" applyNumberFormat="1" applyFont="1" applyBorder="1" applyAlignment="1">
      <alignment/>
    </xf>
    <xf numFmtId="200" fontId="22" fillId="0" borderId="10" xfId="49" applyNumberFormat="1" applyFont="1" applyBorder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11" xfId="49" applyFont="1" applyBorder="1" applyAlignment="1">
      <alignment horizontal="center" vertical="center" shrinkToFit="1"/>
    </xf>
    <xf numFmtId="38" fontId="7" fillId="0" borderId="12" xfId="49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center" vertical="center" shrinkToFit="1"/>
    </xf>
    <xf numFmtId="38" fontId="22" fillId="0" borderId="11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30" sqref="R30"/>
    </sheetView>
  </sheetViews>
  <sheetFormatPr defaultColWidth="9.00390625" defaultRowHeight="13.5"/>
  <cols>
    <col min="1" max="1" width="17.875" style="7" customWidth="1"/>
    <col min="2" max="23" width="11.125" style="3" customWidth="1"/>
    <col min="24" max="16384" width="9.00390625" style="3" customWidth="1"/>
  </cols>
  <sheetData>
    <row r="1" spans="1:16" ht="12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s="5" customFormat="1" ht="12">
      <c r="A2" s="16" t="s">
        <v>49</v>
      </c>
      <c r="B2" s="17" t="s">
        <v>50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</row>
    <row r="3" spans="1:23" s="5" customFormat="1" ht="12">
      <c r="A3" s="16"/>
      <c r="B3" s="20" t="s">
        <v>0</v>
      </c>
      <c r="C3" s="18"/>
      <c r="D3" s="18"/>
      <c r="E3" s="18"/>
      <c r="F3" s="18"/>
      <c r="G3" s="18"/>
      <c r="H3" s="18"/>
      <c r="I3" s="18"/>
      <c r="J3" s="20" t="s">
        <v>1</v>
      </c>
      <c r="K3" s="18"/>
      <c r="L3" s="18"/>
      <c r="M3" s="18"/>
      <c r="N3" s="18"/>
      <c r="O3" s="18"/>
      <c r="P3" s="18"/>
      <c r="Q3" s="19"/>
      <c r="R3" s="16" t="s">
        <v>2</v>
      </c>
      <c r="S3" s="16" t="s">
        <v>3</v>
      </c>
      <c r="T3" s="16" t="s">
        <v>4</v>
      </c>
      <c r="U3" s="16" t="s">
        <v>5</v>
      </c>
      <c r="V3" s="16" t="s">
        <v>6</v>
      </c>
      <c r="W3" s="16" t="s">
        <v>7</v>
      </c>
    </row>
    <row r="4" spans="1:23" s="5" customFormat="1" ht="12">
      <c r="A4" s="16"/>
      <c r="B4" s="4" t="s">
        <v>8</v>
      </c>
      <c r="C4" s="4" t="s">
        <v>9</v>
      </c>
      <c r="D4" s="4" t="s">
        <v>10</v>
      </c>
      <c r="E4" s="4" t="s">
        <v>20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21</v>
      </c>
      <c r="N4" s="4" t="s">
        <v>18</v>
      </c>
      <c r="O4" s="4" t="s">
        <v>12</v>
      </c>
      <c r="P4" s="4" t="s">
        <v>13</v>
      </c>
      <c r="Q4" s="4" t="s">
        <v>19</v>
      </c>
      <c r="R4" s="16"/>
      <c r="S4" s="16"/>
      <c r="T4" s="16"/>
      <c r="U4" s="16"/>
      <c r="V4" s="16"/>
      <c r="W4" s="16"/>
    </row>
    <row r="5" spans="1:23" s="2" customFormat="1" ht="12" customHeight="1">
      <c r="A5" s="6" t="s">
        <v>22</v>
      </c>
      <c r="B5" s="9">
        <v>16511</v>
      </c>
      <c r="C5" s="9">
        <v>857</v>
      </c>
      <c r="D5" s="9">
        <f>SUM(B5:C5)</f>
        <v>17368</v>
      </c>
      <c r="E5" s="9">
        <v>3295</v>
      </c>
      <c r="F5" s="9">
        <v>22</v>
      </c>
      <c r="G5" s="9">
        <v>148</v>
      </c>
      <c r="H5" s="9">
        <f>SUM(F5:G5)</f>
        <v>170</v>
      </c>
      <c r="I5" s="9">
        <f>SUM(D5,E5,H5)</f>
        <v>20833</v>
      </c>
      <c r="J5" s="9">
        <v>16671</v>
      </c>
      <c r="K5" s="9">
        <v>971</v>
      </c>
      <c r="L5" s="9">
        <f>SUM(J5:K5)</f>
        <v>17642</v>
      </c>
      <c r="M5" s="9">
        <v>5503</v>
      </c>
      <c r="N5" s="9">
        <v>0</v>
      </c>
      <c r="O5" s="9">
        <v>48</v>
      </c>
      <c r="P5" s="9">
        <f>SUM(N5:O5)</f>
        <v>48</v>
      </c>
      <c r="Q5" s="9">
        <f>SUM(L5,M5,P5)</f>
        <v>23193</v>
      </c>
      <c r="R5" s="10">
        <f>I5-Q5</f>
        <v>-2360</v>
      </c>
      <c r="S5" s="11">
        <v>-0.4626906638434694</v>
      </c>
      <c r="T5" s="10">
        <v>-2208</v>
      </c>
      <c r="U5" s="11">
        <v>-0.43289024820609334</v>
      </c>
      <c r="V5" s="10">
        <v>-152</v>
      </c>
      <c r="W5" s="11">
        <v>-0.029800415637375996</v>
      </c>
    </row>
    <row r="6" spans="1:23" s="2" customFormat="1" ht="12" customHeight="1">
      <c r="A6" s="6" t="s">
        <v>23</v>
      </c>
      <c r="B6" s="9">
        <v>2947</v>
      </c>
      <c r="C6" s="9">
        <v>79</v>
      </c>
      <c r="D6" s="9">
        <f aca="true" t="shared" si="0" ref="D6:D29">SUM(B6:C6)</f>
        <v>3026</v>
      </c>
      <c r="E6" s="9">
        <v>609</v>
      </c>
      <c r="F6" s="9">
        <v>2</v>
      </c>
      <c r="G6" s="9">
        <v>65</v>
      </c>
      <c r="H6" s="9">
        <f aca="true" t="shared" si="1" ref="H6:H29">SUM(F6:G6)</f>
        <v>67</v>
      </c>
      <c r="I6" s="9">
        <f aca="true" t="shared" si="2" ref="I6:I29">SUM(D6,E6,H6)</f>
        <v>3702</v>
      </c>
      <c r="J6" s="9">
        <v>3215</v>
      </c>
      <c r="K6" s="9">
        <v>88</v>
      </c>
      <c r="L6" s="9">
        <f aca="true" t="shared" si="3" ref="L6:L29">SUM(J6:K6)</f>
        <v>3303</v>
      </c>
      <c r="M6" s="9">
        <v>2232</v>
      </c>
      <c r="N6" s="9">
        <v>0</v>
      </c>
      <c r="O6" s="9">
        <v>6</v>
      </c>
      <c r="P6" s="9">
        <f aca="true" t="shared" si="4" ref="P6:P29">SUM(N6:O6)</f>
        <v>6</v>
      </c>
      <c r="Q6" s="9">
        <f aca="true" t="shared" si="5" ref="Q6:Q29">SUM(L6,M6,P6)</f>
        <v>5541</v>
      </c>
      <c r="R6" s="10">
        <f aca="true" t="shared" si="6" ref="R6:R29">I6-Q6</f>
        <v>-1839</v>
      </c>
      <c r="S6" s="11">
        <v>-1.3201438590697974</v>
      </c>
      <c r="T6" s="10">
        <v>-1623</v>
      </c>
      <c r="U6" s="11">
        <v>-1.1650861790485487</v>
      </c>
      <c r="V6" s="10">
        <v>-216</v>
      </c>
      <c r="W6" s="11">
        <v>-0.15505768002124865</v>
      </c>
    </row>
    <row r="7" spans="1:23" s="2" customFormat="1" ht="12" customHeight="1">
      <c r="A7" s="6" t="s">
        <v>24</v>
      </c>
      <c r="B7" s="9">
        <v>3478</v>
      </c>
      <c r="C7" s="9">
        <v>80</v>
      </c>
      <c r="D7" s="9">
        <f t="shared" si="0"/>
        <v>3558</v>
      </c>
      <c r="E7" s="9">
        <v>725</v>
      </c>
      <c r="F7" s="9">
        <v>10</v>
      </c>
      <c r="G7" s="9">
        <v>27</v>
      </c>
      <c r="H7" s="9">
        <f t="shared" si="1"/>
        <v>37</v>
      </c>
      <c r="I7" s="9">
        <f t="shared" si="2"/>
        <v>4320</v>
      </c>
      <c r="J7" s="9">
        <v>3476</v>
      </c>
      <c r="K7" s="9">
        <v>87</v>
      </c>
      <c r="L7" s="9">
        <f t="shared" si="3"/>
        <v>3563</v>
      </c>
      <c r="M7" s="9">
        <v>2258</v>
      </c>
      <c r="N7" s="9">
        <v>0</v>
      </c>
      <c r="O7" s="9">
        <v>8</v>
      </c>
      <c r="P7" s="9">
        <f t="shared" si="4"/>
        <v>8</v>
      </c>
      <c r="Q7" s="9">
        <f t="shared" si="5"/>
        <v>5829</v>
      </c>
      <c r="R7" s="10">
        <f t="shared" si="6"/>
        <v>-1509</v>
      </c>
      <c r="S7" s="11">
        <v>-0.9876559370622963</v>
      </c>
      <c r="T7" s="10">
        <v>-1533</v>
      </c>
      <c r="U7" s="11">
        <v>-1.0033641825821737</v>
      </c>
      <c r="V7" s="10">
        <v>24</v>
      </c>
      <c r="W7" s="11">
        <v>0.015708245519877477</v>
      </c>
    </row>
    <row r="8" spans="1:23" s="2" customFormat="1" ht="12" customHeight="1">
      <c r="A8" s="6" t="s">
        <v>25</v>
      </c>
      <c r="B8" s="9">
        <v>2557</v>
      </c>
      <c r="C8" s="9">
        <v>69</v>
      </c>
      <c r="D8" s="9">
        <f t="shared" si="0"/>
        <v>2626</v>
      </c>
      <c r="E8" s="9">
        <v>598</v>
      </c>
      <c r="F8" s="9">
        <v>2</v>
      </c>
      <c r="G8" s="9">
        <v>16</v>
      </c>
      <c r="H8" s="9">
        <f t="shared" si="1"/>
        <v>18</v>
      </c>
      <c r="I8" s="9">
        <f t="shared" si="2"/>
        <v>3242</v>
      </c>
      <c r="J8" s="9">
        <v>2666</v>
      </c>
      <c r="K8" s="9">
        <v>81</v>
      </c>
      <c r="L8" s="9">
        <f t="shared" si="3"/>
        <v>2747</v>
      </c>
      <c r="M8" s="9">
        <v>1722</v>
      </c>
      <c r="N8" s="9">
        <v>0</v>
      </c>
      <c r="O8" s="9">
        <v>5</v>
      </c>
      <c r="P8" s="9">
        <f t="shared" si="4"/>
        <v>5</v>
      </c>
      <c r="Q8" s="9">
        <f t="shared" si="5"/>
        <v>4474</v>
      </c>
      <c r="R8" s="10">
        <f t="shared" si="6"/>
        <v>-1232</v>
      </c>
      <c r="S8" s="11">
        <v>-1.0862281784517722</v>
      </c>
      <c r="T8" s="10">
        <v>-1124</v>
      </c>
      <c r="U8" s="11">
        <v>-0.991006877093987</v>
      </c>
      <c r="V8" s="10">
        <v>-108</v>
      </c>
      <c r="W8" s="11">
        <v>-0.09522130135778523</v>
      </c>
    </row>
    <row r="9" spans="1:23" s="2" customFormat="1" ht="12" customHeight="1">
      <c r="A9" s="6" t="s">
        <v>26</v>
      </c>
      <c r="B9" s="9">
        <v>1881</v>
      </c>
      <c r="C9" s="9">
        <v>52</v>
      </c>
      <c r="D9" s="9">
        <f t="shared" si="0"/>
        <v>1933</v>
      </c>
      <c r="E9" s="9">
        <v>481</v>
      </c>
      <c r="F9" s="9">
        <v>2</v>
      </c>
      <c r="G9" s="9">
        <v>42</v>
      </c>
      <c r="H9" s="9">
        <f t="shared" si="1"/>
        <v>44</v>
      </c>
      <c r="I9" s="9">
        <f>SUM(D9,E9,H9)</f>
        <v>2458</v>
      </c>
      <c r="J9" s="9">
        <v>2069</v>
      </c>
      <c r="K9" s="9">
        <v>69</v>
      </c>
      <c r="L9" s="9">
        <f t="shared" si="3"/>
        <v>2138</v>
      </c>
      <c r="M9" s="9">
        <v>1329</v>
      </c>
      <c r="N9" s="9">
        <v>0</v>
      </c>
      <c r="O9" s="9">
        <v>33</v>
      </c>
      <c r="P9" s="9">
        <f t="shared" si="4"/>
        <v>33</v>
      </c>
      <c r="Q9" s="9">
        <f t="shared" si="5"/>
        <v>3500</v>
      </c>
      <c r="R9" s="10">
        <f t="shared" si="6"/>
        <v>-1042</v>
      </c>
      <c r="S9" s="11">
        <v>-1.1064625055747872</v>
      </c>
      <c r="T9" s="10">
        <v>-848</v>
      </c>
      <c r="U9" s="11">
        <v>-0.9004608490666213</v>
      </c>
      <c r="V9" s="10">
        <v>-194</v>
      </c>
      <c r="W9" s="11">
        <v>-0.20600165650816574</v>
      </c>
    </row>
    <row r="10" spans="1:23" s="2" customFormat="1" ht="12" customHeight="1">
      <c r="A10" s="6" t="s">
        <v>27</v>
      </c>
      <c r="B10" s="9">
        <v>1588</v>
      </c>
      <c r="C10" s="9">
        <v>29</v>
      </c>
      <c r="D10" s="9">
        <f t="shared" si="0"/>
        <v>1617</v>
      </c>
      <c r="E10" s="9">
        <v>296</v>
      </c>
      <c r="F10" s="9">
        <v>1</v>
      </c>
      <c r="G10" s="9">
        <v>14</v>
      </c>
      <c r="H10" s="9">
        <f t="shared" si="1"/>
        <v>15</v>
      </c>
      <c r="I10" s="9">
        <f t="shared" si="2"/>
        <v>1928</v>
      </c>
      <c r="J10" s="9">
        <v>2060</v>
      </c>
      <c r="K10" s="9">
        <v>51</v>
      </c>
      <c r="L10" s="9">
        <f t="shared" si="3"/>
        <v>2111</v>
      </c>
      <c r="M10" s="9">
        <v>1313</v>
      </c>
      <c r="N10" s="9">
        <v>0</v>
      </c>
      <c r="O10" s="9">
        <v>6</v>
      </c>
      <c r="P10" s="9">
        <f t="shared" si="4"/>
        <v>6</v>
      </c>
      <c r="Q10" s="9">
        <f t="shared" si="5"/>
        <v>3430</v>
      </c>
      <c r="R10" s="10">
        <f t="shared" si="6"/>
        <v>-1502</v>
      </c>
      <c r="S10" s="11">
        <v>-1.9330510546839808</v>
      </c>
      <c r="T10" s="10">
        <v>-1017</v>
      </c>
      <c r="U10" s="11">
        <v>-1.3088634637906849</v>
      </c>
      <c r="V10" s="10">
        <v>-485</v>
      </c>
      <c r="W10" s="11">
        <v>-0.6241875908932961</v>
      </c>
    </row>
    <row r="11" spans="1:23" s="2" customFormat="1" ht="12" customHeight="1">
      <c r="A11" s="6" t="s">
        <v>28</v>
      </c>
      <c r="B11" s="9">
        <v>5695</v>
      </c>
      <c r="C11" s="9">
        <v>190</v>
      </c>
      <c r="D11" s="9">
        <f t="shared" si="0"/>
        <v>5885</v>
      </c>
      <c r="E11" s="9">
        <v>1028</v>
      </c>
      <c r="F11" s="9">
        <v>3</v>
      </c>
      <c r="G11" s="9">
        <v>33</v>
      </c>
      <c r="H11" s="9">
        <f t="shared" si="1"/>
        <v>36</v>
      </c>
      <c r="I11" s="9">
        <f t="shared" si="2"/>
        <v>6949</v>
      </c>
      <c r="J11" s="9">
        <v>5583</v>
      </c>
      <c r="K11" s="9">
        <v>161</v>
      </c>
      <c r="L11" s="9">
        <f t="shared" si="3"/>
        <v>5744</v>
      </c>
      <c r="M11" s="9">
        <v>1888</v>
      </c>
      <c r="N11" s="9">
        <v>0</v>
      </c>
      <c r="O11" s="9">
        <v>21</v>
      </c>
      <c r="P11" s="9">
        <f t="shared" si="4"/>
        <v>21</v>
      </c>
      <c r="Q11" s="9">
        <f t="shared" si="5"/>
        <v>7653</v>
      </c>
      <c r="R11" s="10">
        <f t="shared" si="6"/>
        <v>-704</v>
      </c>
      <c r="S11" s="11">
        <v>-0.4378082225856805</v>
      </c>
      <c r="T11" s="10">
        <v>-860</v>
      </c>
      <c r="U11" s="11">
        <v>-0.5348225446359165</v>
      </c>
      <c r="V11" s="10">
        <v>156</v>
      </c>
      <c r="W11" s="11">
        <v>0.09701432205023601</v>
      </c>
    </row>
    <row r="12" spans="1:23" s="2" customFormat="1" ht="12" customHeight="1">
      <c r="A12" s="6" t="s">
        <v>29</v>
      </c>
      <c r="B12" s="9">
        <v>1947</v>
      </c>
      <c r="C12" s="9">
        <v>46</v>
      </c>
      <c r="D12" s="9">
        <f t="shared" si="0"/>
        <v>1993</v>
      </c>
      <c r="E12" s="9">
        <v>421</v>
      </c>
      <c r="F12" s="9">
        <v>2</v>
      </c>
      <c r="G12" s="9">
        <v>1</v>
      </c>
      <c r="H12" s="9">
        <f t="shared" si="1"/>
        <v>3</v>
      </c>
      <c r="I12" s="9">
        <f t="shared" si="2"/>
        <v>2417</v>
      </c>
      <c r="J12" s="9">
        <v>1945</v>
      </c>
      <c r="K12" s="9">
        <v>52</v>
      </c>
      <c r="L12" s="9">
        <f t="shared" si="3"/>
        <v>1997</v>
      </c>
      <c r="M12" s="9">
        <v>965</v>
      </c>
      <c r="N12" s="9">
        <v>0</v>
      </c>
      <c r="O12" s="9">
        <v>4</v>
      </c>
      <c r="P12" s="9">
        <f t="shared" si="4"/>
        <v>4</v>
      </c>
      <c r="Q12" s="9">
        <f t="shared" si="5"/>
        <v>2966</v>
      </c>
      <c r="R12" s="10">
        <f t="shared" si="6"/>
        <v>-549</v>
      </c>
      <c r="S12" s="11">
        <v>-0.7203306435740996</v>
      </c>
      <c r="T12" s="10">
        <v>-544</v>
      </c>
      <c r="U12" s="11">
        <v>-0.7137702551991078</v>
      </c>
      <c r="V12" s="10">
        <v>-5</v>
      </c>
      <c r="W12" s="11">
        <v>-0.0065603883749918</v>
      </c>
    </row>
    <row r="13" spans="1:23" s="2" customFormat="1" ht="12" customHeight="1">
      <c r="A13" s="6" t="s">
        <v>30</v>
      </c>
      <c r="B13" s="9">
        <v>1891</v>
      </c>
      <c r="C13" s="9">
        <v>51</v>
      </c>
      <c r="D13" s="9">
        <f t="shared" si="0"/>
        <v>1942</v>
      </c>
      <c r="E13" s="9">
        <v>359</v>
      </c>
      <c r="F13" s="9">
        <v>0</v>
      </c>
      <c r="G13" s="9">
        <v>8</v>
      </c>
      <c r="H13" s="9">
        <f t="shared" si="1"/>
        <v>8</v>
      </c>
      <c r="I13" s="9">
        <f t="shared" si="2"/>
        <v>2309</v>
      </c>
      <c r="J13" s="9">
        <v>2148</v>
      </c>
      <c r="K13" s="9">
        <v>56</v>
      </c>
      <c r="L13" s="9">
        <f t="shared" si="3"/>
        <v>2204</v>
      </c>
      <c r="M13" s="9">
        <v>923</v>
      </c>
      <c r="N13" s="9">
        <v>0</v>
      </c>
      <c r="O13" s="9">
        <v>7</v>
      </c>
      <c r="P13" s="9">
        <f t="shared" si="4"/>
        <v>7</v>
      </c>
      <c r="Q13" s="9">
        <f t="shared" si="5"/>
        <v>3134</v>
      </c>
      <c r="R13" s="10">
        <f t="shared" si="6"/>
        <v>-825</v>
      </c>
      <c r="S13" s="11">
        <v>-1.1941637958486524</v>
      </c>
      <c r="T13" s="10">
        <v>-564</v>
      </c>
      <c r="U13" s="11">
        <v>-0.8163737949801696</v>
      </c>
      <c r="V13" s="10">
        <v>-261</v>
      </c>
      <c r="W13" s="11">
        <v>-0.37779000086848274</v>
      </c>
    </row>
    <row r="14" spans="1:23" s="2" customFormat="1" ht="12" customHeight="1">
      <c r="A14" s="6" t="s">
        <v>31</v>
      </c>
      <c r="B14" s="9">
        <v>698</v>
      </c>
      <c r="C14" s="9">
        <v>25</v>
      </c>
      <c r="D14" s="9">
        <f t="shared" si="0"/>
        <v>723</v>
      </c>
      <c r="E14" s="9">
        <v>121</v>
      </c>
      <c r="F14" s="9">
        <v>0</v>
      </c>
      <c r="G14" s="9">
        <v>11</v>
      </c>
      <c r="H14" s="9">
        <f t="shared" si="1"/>
        <v>11</v>
      </c>
      <c r="I14" s="9">
        <f t="shared" si="2"/>
        <v>855</v>
      </c>
      <c r="J14" s="9">
        <v>857</v>
      </c>
      <c r="K14" s="9">
        <v>15</v>
      </c>
      <c r="L14" s="9">
        <f t="shared" si="3"/>
        <v>872</v>
      </c>
      <c r="M14" s="9">
        <v>439</v>
      </c>
      <c r="N14" s="9">
        <v>0</v>
      </c>
      <c r="O14" s="9">
        <v>0</v>
      </c>
      <c r="P14" s="9">
        <f t="shared" si="4"/>
        <v>0</v>
      </c>
      <c r="Q14" s="9">
        <f t="shared" si="5"/>
        <v>1311</v>
      </c>
      <c r="R14" s="10">
        <f t="shared" si="6"/>
        <v>-456</v>
      </c>
      <c r="S14" s="11">
        <v>-1.46883556128201</v>
      </c>
      <c r="T14" s="10">
        <v>-318</v>
      </c>
      <c r="U14" s="11">
        <v>-1.024319536157191</v>
      </c>
      <c r="V14" s="10">
        <v>-138</v>
      </c>
      <c r="W14" s="11">
        <v>-0.4445160251248188</v>
      </c>
    </row>
    <row r="15" spans="1:23" s="2" customFormat="1" ht="12" customHeight="1">
      <c r="A15" s="6" t="s">
        <v>32</v>
      </c>
      <c r="B15" s="9">
        <v>3502</v>
      </c>
      <c r="C15" s="9">
        <v>57</v>
      </c>
      <c r="D15" s="9">
        <f t="shared" si="0"/>
        <v>3559</v>
      </c>
      <c r="E15" s="9">
        <v>683</v>
      </c>
      <c r="F15" s="9">
        <v>2</v>
      </c>
      <c r="G15" s="9">
        <v>12</v>
      </c>
      <c r="H15" s="9">
        <f t="shared" si="1"/>
        <v>14</v>
      </c>
      <c r="I15" s="9">
        <f t="shared" si="2"/>
        <v>4256</v>
      </c>
      <c r="J15" s="9">
        <v>3252</v>
      </c>
      <c r="K15" s="9">
        <v>92</v>
      </c>
      <c r="L15" s="9">
        <f t="shared" si="3"/>
        <v>3344</v>
      </c>
      <c r="M15" s="9">
        <v>1356</v>
      </c>
      <c r="N15" s="9">
        <v>0</v>
      </c>
      <c r="O15" s="9">
        <v>20</v>
      </c>
      <c r="P15" s="9">
        <f t="shared" si="4"/>
        <v>20</v>
      </c>
      <c r="Q15" s="9">
        <f t="shared" si="5"/>
        <v>4720</v>
      </c>
      <c r="R15" s="10">
        <f t="shared" si="6"/>
        <v>-464</v>
      </c>
      <c r="S15" s="11">
        <v>-0.4043467273186757</v>
      </c>
      <c r="T15" s="10">
        <v>-673</v>
      </c>
      <c r="U15" s="11">
        <v>-0.5864770419945449</v>
      </c>
      <c r="V15" s="10">
        <v>209</v>
      </c>
      <c r="W15" s="11">
        <v>0.18213031467586904</v>
      </c>
    </row>
    <row r="16" spans="1:23" s="2" customFormat="1" ht="12" customHeight="1">
      <c r="A16" s="6" t="s">
        <v>33</v>
      </c>
      <c r="B16" s="9">
        <v>1495</v>
      </c>
      <c r="C16" s="9">
        <v>61</v>
      </c>
      <c r="D16" s="9">
        <f t="shared" si="0"/>
        <v>1556</v>
      </c>
      <c r="E16" s="9">
        <v>322</v>
      </c>
      <c r="F16" s="9">
        <v>1</v>
      </c>
      <c r="G16" s="9">
        <v>14</v>
      </c>
      <c r="H16" s="9">
        <f t="shared" si="1"/>
        <v>15</v>
      </c>
      <c r="I16" s="9">
        <f t="shared" si="2"/>
        <v>1893</v>
      </c>
      <c r="J16" s="9">
        <v>1412</v>
      </c>
      <c r="K16" s="9">
        <v>49</v>
      </c>
      <c r="L16" s="9">
        <f t="shared" si="3"/>
        <v>1461</v>
      </c>
      <c r="M16" s="9">
        <v>495</v>
      </c>
      <c r="N16" s="9">
        <v>0</v>
      </c>
      <c r="O16" s="9">
        <v>3</v>
      </c>
      <c r="P16" s="9">
        <f t="shared" si="4"/>
        <v>3</v>
      </c>
      <c r="Q16" s="9">
        <f t="shared" si="5"/>
        <v>1959</v>
      </c>
      <c r="R16" s="10">
        <f t="shared" si="6"/>
        <v>-66</v>
      </c>
      <c r="S16" s="11">
        <v>-0.1515464627677895</v>
      </c>
      <c r="T16" s="10">
        <v>-173</v>
      </c>
      <c r="U16" s="11">
        <v>-0.39723542513375126</v>
      </c>
      <c r="V16" s="10">
        <v>107</v>
      </c>
      <c r="W16" s="11">
        <v>0.24568896236596172</v>
      </c>
    </row>
    <row r="17" spans="1:23" s="2" customFormat="1" ht="12" customHeight="1">
      <c r="A17" s="6" t="s">
        <v>34</v>
      </c>
      <c r="B17" s="9">
        <v>399</v>
      </c>
      <c r="C17" s="9">
        <v>23</v>
      </c>
      <c r="D17" s="9">
        <f t="shared" si="0"/>
        <v>422</v>
      </c>
      <c r="E17" s="9">
        <v>87</v>
      </c>
      <c r="F17" s="9">
        <v>0</v>
      </c>
      <c r="G17" s="9">
        <v>11</v>
      </c>
      <c r="H17" s="9">
        <f t="shared" si="1"/>
        <v>11</v>
      </c>
      <c r="I17" s="9">
        <f t="shared" si="2"/>
        <v>520</v>
      </c>
      <c r="J17" s="9">
        <v>592</v>
      </c>
      <c r="K17" s="9">
        <v>22</v>
      </c>
      <c r="L17" s="9">
        <f t="shared" si="3"/>
        <v>614</v>
      </c>
      <c r="M17" s="9">
        <v>477</v>
      </c>
      <c r="N17" s="9">
        <v>0</v>
      </c>
      <c r="O17" s="9">
        <v>2</v>
      </c>
      <c r="P17" s="9">
        <f t="shared" si="4"/>
        <v>2</v>
      </c>
      <c r="Q17" s="9">
        <f t="shared" si="5"/>
        <v>1093</v>
      </c>
      <c r="R17" s="10">
        <f t="shared" si="6"/>
        <v>-573</v>
      </c>
      <c r="S17" s="11">
        <v>-2.304351323091772</v>
      </c>
      <c r="T17" s="10">
        <v>-390</v>
      </c>
      <c r="U17" s="11">
        <v>-1.5684066596959705</v>
      </c>
      <c r="V17" s="10">
        <v>-183</v>
      </c>
      <c r="W17" s="11">
        <v>-0.7359446633958014</v>
      </c>
    </row>
    <row r="18" spans="1:23" s="2" customFormat="1" ht="12" customHeight="1">
      <c r="A18" s="6" t="s">
        <v>35</v>
      </c>
      <c r="B18" s="9">
        <v>2326</v>
      </c>
      <c r="C18" s="9">
        <v>40</v>
      </c>
      <c r="D18" s="9">
        <f t="shared" si="0"/>
        <v>2366</v>
      </c>
      <c r="E18" s="9">
        <v>435</v>
      </c>
      <c r="F18" s="9">
        <v>0</v>
      </c>
      <c r="G18" s="9">
        <v>7</v>
      </c>
      <c r="H18" s="9">
        <f t="shared" si="1"/>
        <v>7</v>
      </c>
      <c r="I18" s="9">
        <f t="shared" si="2"/>
        <v>2808</v>
      </c>
      <c r="J18" s="9">
        <v>2242</v>
      </c>
      <c r="K18" s="9">
        <v>68</v>
      </c>
      <c r="L18" s="9">
        <f t="shared" si="3"/>
        <v>2310</v>
      </c>
      <c r="M18" s="9">
        <v>676</v>
      </c>
      <c r="N18" s="9">
        <v>0</v>
      </c>
      <c r="O18" s="9">
        <v>3</v>
      </c>
      <c r="P18" s="9">
        <f t="shared" si="4"/>
        <v>3</v>
      </c>
      <c r="Q18" s="9">
        <f t="shared" si="5"/>
        <v>2989</v>
      </c>
      <c r="R18" s="10">
        <f t="shared" si="6"/>
        <v>-181</v>
      </c>
      <c r="S18" s="11">
        <v>-0.30451387136391933</v>
      </c>
      <c r="T18" s="10">
        <v>-241</v>
      </c>
      <c r="U18" s="11">
        <v>-0.4054576961254395</v>
      </c>
      <c r="V18" s="10">
        <v>60</v>
      </c>
      <c r="W18" s="11">
        <v>0.10094382476152021</v>
      </c>
    </row>
    <row r="19" spans="1:23" s="2" customFormat="1" ht="12" customHeight="1">
      <c r="A19" s="6" t="s">
        <v>37</v>
      </c>
      <c r="B19" s="9">
        <v>1064</v>
      </c>
      <c r="C19" s="9">
        <v>28</v>
      </c>
      <c r="D19" s="9">
        <f t="shared" si="0"/>
        <v>1092</v>
      </c>
      <c r="E19" s="9">
        <v>196</v>
      </c>
      <c r="F19" s="9">
        <v>1</v>
      </c>
      <c r="G19" s="9">
        <v>10</v>
      </c>
      <c r="H19" s="9">
        <f t="shared" si="1"/>
        <v>11</v>
      </c>
      <c r="I19" s="9">
        <f t="shared" si="2"/>
        <v>1299</v>
      </c>
      <c r="J19" s="9">
        <v>1228</v>
      </c>
      <c r="K19" s="9">
        <v>29</v>
      </c>
      <c r="L19" s="9">
        <f t="shared" si="3"/>
        <v>1257</v>
      </c>
      <c r="M19" s="9">
        <v>331</v>
      </c>
      <c r="N19" s="9">
        <v>0</v>
      </c>
      <c r="O19" s="9">
        <v>6</v>
      </c>
      <c r="P19" s="9">
        <f t="shared" si="4"/>
        <v>6</v>
      </c>
      <c r="Q19" s="9">
        <f t="shared" si="5"/>
        <v>1594</v>
      </c>
      <c r="R19" s="10">
        <f t="shared" si="6"/>
        <v>-295</v>
      </c>
      <c r="S19" s="11">
        <v>-0.9596928982725527</v>
      </c>
      <c r="T19" s="10">
        <v>-135</v>
      </c>
      <c r="U19" s="11">
        <v>-0.43918149581964283</v>
      </c>
      <c r="V19" s="10">
        <v>-160</v>
      </c>
      <c r="W19" s="11">
        <v>-0.5205114024529099</v>
      </c>
    </row>
    <row r="20" spans="1:23" s="2" customFormat="1" ht="12" customHeight="1">
      <c r="A20" s="6" t="s">
        <v>38</v>
      </c>
      <c r="B20" s="9">
        <v>412</v>
      </c>
      <c r="C20" s="9">
        <v>18</v>
      </c>
      <c r="D20" s="9">
        <f t="shared" si="0"/>
        <v>430</v>
      </c>
      <c r="E20" s="9">
        <v>76</v>
      </c>
      <c r="F20" s="9">
        <v>0</v>
      </c>
      <c r="G20" s="9">
        <v>4</v>
      </c>
      <c r="H20" s="9">
        <f t="shared" si="1"/>
        <v>4</v>
      </c>
      <c r="I20" s="9">
        <f t="shared" si="2"/>
        <v>510</v>
      </c>
      <c r="J20" s="9">
        <v>523</v>
      </c>
      <c r="K20" s="9">
        <v>17</v>
      </c>
      <c r="L20" s="9">
        <f t="shared" si="3"/>
        <v>540</v>
      </c>
      <c r="M20" s="9">
        <v>332</v>
      </c>
      <c r="N20" s="9">
        <v>0</v>
      </c>
      <c r="O20" s="9">
        <v>0</v>
      </c>
      <c r="P20" s="9">
        <f t="shared" si="4"/>
        <v>0</v>
      </c>
      <c r="Q20" s="9">
        <f t="shared" si="5"/>
        <v>872</v>
      </c>
      <c r="R20" s="10">
        <f t="shared" si="6"/>
        <v>-362</v>
      </c>
      <c r="S20" s="11">
        <v>-1.6477014110150203</v>
      </c>
      <c r="T20" s="10">
        <v>-256</v>
      </c>
      <c r="U20" s="11">
        <v>-1.1652253072371415</v>
      </c>
      <c r="V20" s="10">
        <v>-106</v>
      </c>
      <c r="W20" s="11">
        <v>-0.4824761037778789</v>
      </c>
    </row>
    <row r="21" spans="1:23" s="2" customFormat="1" ht="12" customHeight="1">
      <c r="A21" s="6" t="s">
        <v>39</v>
      </c>
      <c r="B21" s="9">
        <v>207</v>
      </c>
      <c r="C21" s="9">
        <v>9</v>
      </c>
      <c r="D21" s="9">
        <f t="shared" si="0"/>
        <v>216</v>
      </c>
      <c r="E21" s="9">
        <v>34</v>
      </c>
      <c r="F21" s="9">
        <v>0</v>
      </c>
      <c r="G21" s="9">
        <v>10</v>
      </c>
      <c r="H21" s="9">
        <f t="shared" si="1"/>
        <v>10</v>
      </c>
      <c r="I21" s="9">
        <f t="shared" si="2"/>
        <v>260</v>
      </c>
      <c r="J21" s="9">
        <v>229</v>
      </c>
      <c r="K21" s="9">
        <v>10</v>
      </c>
      <c r="L21" s="9">
        <f t="shared" si="3"/>
        <v>239</v>
      </c>
      <c r="M21" s="9">
        <v>239</v>
      </c>
      <c r="N21" s="9">
        <v>0</v>
      </c>
      <c r="O21" s="9">
        <v>0</v>
      </c>
      <c r="P21" s="9">
        <f t="shared" si="4"/>
        <v>0</v>
      </c>
      <c r="Q21" s="9">
        <f t="shared" si="5"/>
        <v>478</v>
      </c>
      <c r="R21" s="10">
        <f t="shared" si="6"/>
        <v>-218</v>
      </c>
      <c r="S21" s="11">
        <v>-1.804635761589404</v>
      </c>
      <c r="T21" s="10">
        <v>-205</v>
      </c>
      <c r="U21" s="11">
        <v>-1.6970198675496688</v>
      </c>
      <c r="V21" s="10">
        <v>-13</v>
      </c>
      <c r="W21" s="11">
        <v>-0.1076158940397351</v>
      </c>
    </row>
    <row r="22" spans="1:23" s="2" customFormat="1" ht="12" customHeight="1">
      <c r="A22" s="6" t="s">
        <v>40</v>
      </c>
      <c r="B22" s="9">
        <v>317</v>
      </c>
      <c r="C22" s="9">
        <v>3</v>
      </c>
      <c r="D22" s="9">
        <f t="shared" si="0"/>
        <v>320</v>
      </c>
      <c r="E22" s="9">
        <v>59</v>
      </c>
      <c r="F22" s="9">
        <v>0</v>
      </c>
      <c r="G22" s="9">
        <v>8</v>
      </c>
      <c r="H22" s="9">
        <f t="shared" si="1"/>
        <v>8</v>
      </c>
      <c r="I22" s="9">
        <f t="shared" si="2"/>
        <v>387</v>
      </c>
      <c r="J22" s="9">
        <v>350</v>
      </c>
      <c r="K22" s="9">
        <v>4</v>
      </c>
      <c r="L22" s="9">
        <f t="shared" si="3"/>
        <v>354</v>
      </c>
      <c r="M22" s="9">
        <v>148</v>
      </c>
      <c r="N22" s="9">
        <v>0</v>
      </c>
      <c r="O22" s="9">
        <v>2</v>
      </c>
      <c r="P22" s="9">
        <f t="shared" si="4"/>
        <v>2</v>
      </c>
      <c r="Q22" s="9">
        <f t="shared" si="5"/>
        <v>504</v>
      </c>
      <c r="R22" s="10">
        <f t="shared" si="6"/>
        <v>-117</v>
      </c>
      <c r="S22" s="11">
        <v>-1.032474408753971</v>
      </c>
      <c r="T22" s="10">
        <v>-89</v>
      </c>
      <c r="U22" s="11">
        <v>-0.785386516060713</v>
      </c>
      <c r="V22" s="10">
        <v>-28</v>
      </c>
      <c r="W22" s="11">
        <v>-0.24708789269325804</v>
      </c>
    </row>
    <row r="23" spans="1:23" s="2" customFormat="1" ht="12" customHeight="1">
      <c r="A23" s="6" t="s">
        <v>41</v>
      </c>
      <c r="B23" s="9">
        <v>405</v>
      </c>
      <c r="C23" s="9">
        <v>7</v>
      </c>
      <c r="D23" s="9">
        <f t="shared" si="0"/>
        <v>412</v>
      </c>
      <c r="E23" s="9">
        <v>90</v>
      </c>
      <c r="F23" s="9">
        <v>0</v>
      </c>
      <c r="G23" s="9">
        <v>3</v>
      </c>
      <c r="H23" s="9">
        <f t="shared" si="1"/>
        <v>3</v>
      </c>
      <c r="I23" s="9">
        <f t="shared" si="2"/>
        <v>505</v>
      </c>
      <c r="J23" s="9">
        <v>370</v>
      </c>
      <c r="K23" s="9">
        <v>9</v>
      </c>
      <c r="L23" s="9">
        <f t="shared" si="3"/>
        <v>379</v>
      </c>
      <c r="M23" s="9">
        <v>227</v>
      </c>
      <c r="N23" s="9">
        <v>0</v>
      </c>
      <c r="O23" s="9">
        <v>0</v>
      </c>
      <c r="P23" s="9">
        <f t="shared" si="4"/>
        <v>0</v>
      </c>
      <c r="Q23" s="9">
        <f t="shared" si="5"/>
        <v>606</v>
      </c>
      <c r="R23" s="10">
        <f t="shared" si="6"/>
        <v>-101</v>
      </c>
      <c r="S23" s="11">
        <v>-0.6520335700451905</v>
      </c>
      <c r="T23" s="10">
        <v>-137</v>
      </c>
      <c r="U23" s="11">
        <v>-0.8844415752098128</v>
      </c>
      <c r="V23" s="10">
        <v>36</v>
      </c>
      <c r="W23" s="11">
        <v>0.23240800516462234</v>
      </c>
    </row>
    <row r="24" spans="1:23" s="2" customFormat="1" ht="12" customHeight="1">
      <c r="A24" s="6" t="s">
        <v>42</v>
      </c>
      <c r="B24" s="9">
        <v>1177</v>
      </c>
      <c r="C24" s="9">
        <v>19</v>
      </c>
      <c r="D24" s="9">
        <f t="shared" si="0"/>
        <v>1196</v>
      </c>
      <c r="E24" s="9">
        <v>176</v>
      </c>
      <c r="F24" s="9">
        <v>1</v>
      </c>
      <c r="G24" s="9">
        <v>9</v>
      </c>
      <c r="H24" s="9">
        <f t="shared" si="1"/>
        <v>10</v>
      </c>
      <c r="I24" s="9">
        <f t="shared" si="2"/>
        <v>1382</v>
      </c>
      <c r="J24" s="9">
        <v>1131</v>
      </c>
      <c r="K24" s="9">
        <v>25</v>
      </c>
      <c r="L24" s="9">
        <f t="shared" si="3"/>
        <v>1156</v>
      </c>
      <c r="M24" s="9">
        <v>504</v>
      </c>
      <c r="N24" s="9">
        <v>0</v>
      </c>
      <c r="O24" s="9">
        <v>1</v>
      </c>
      <c r="P24" s="9">
        <f t="shared" si="4"/>
        <v>1</v>
      </c>
      <c r="Q24" s="9">
        <f t="shared" si="5"/>
        <v>1661</v>
      </c>
      <c r="R24" s="10">
        <f>I24-Q24</f>
        <v>-279</v>
      </c>
      <c r="S24" s="11">
        <v>-0.7288972490007053</v>
      </c>
      <c r="T24" s="10">
        <v>-328</v>
      </c>
      <c r="U24" s="11">
        <v>-0.8569114611907935</v>
      </c>
      <c r="V24" s="10">
        <v>49</v>
      </c>
      <c r="W24" s="11">
        <v>0.12801421219008804</v>
      </c>
    </row>
    <row r="25" spans="1:23" s="2" customFormat="1" ht="12" customHeight="1">
      <c r="A25" s="6" t="s">
        <v>43</v>
      </c>
      <c r="B25" s="9">
        <v>774</v>
      </c>
      <c r="C25" s="9">
        <v>15</v>
      </c>
      <c r="D25" s="9">
        <f t="shared" si="0"/>
        <v>789</v>
      </c>
      <c r="E25" s="9">
        <v>106</v>
      </c>
      <c r="F25" s="9">
        <v>0</v>
      </c>
      <c r="G25" s="9">
        <v>4</v>
      </c>
      <c r="H25" s="9">
        <f t="shared" si="1"/>
        <v>4</v>
      </c>
      <c r="I25" s="9">
        <f t="shared" si="2"/>
        <v>899</v>
      </c>
      <c r="J25" s="9">
        <v>756</v>
      </c>
      <c r="K25" s="9">
        <v>25</v>
      </c>
      <c r="L25" s="9">
        <f t="shared" si="3"/>
        <v>781</v>
      </c>
      <c r="M25" s="9">
        <v>326</v>
      </c>
      <c r="N25" s="9">
        <v>0</v>
      </c>
      <c r="O25" s="9">
        <v>1</v>
      </c>
      <c r="P25" s="9">
        <f t="shared" si="4"/>
        <v>1</v>
      </c>
      <c r="Q25" s="9">
        <f t="shared" si="5"/>
        <v>1108</v>
      </c>
      <c r="R25" s="10">
        <f t="shared" si="6"/>
        <v>-209</v>
      </c>
      <c r="S25" s="11">
        <v>-0.8375746403238087</v>
      </c>
      <c r="T25" s="10">
        <v>-220</v>
      </c>
      <c r="U25" s="11">
        <v>-0.8816575161303251</v>
      </c>
      <c r="V25" s="10">
        <v>11</v>
      </c>
      <c r="W25" s="11">
        <v>0.04408287580651625</v>
      </c>
    </row>
    <row r="26" spans="1:23" s="2" customFormat="1" ht="12" customHeight="1">
      <c r="A26" s="6" t="s">
        <v>44</v>
      </c>
      <c r="B26" s="9">
        <v>221</v>
      </c>
      <c r="C26" s="9">
        <v>12</v>
      </c>
      <c r="D26" s="9">
        <f t="shared" si="0"/>
        <v>233</v>
      </c>
      <c r="E26" s="9">
        <v>24</v>
      </c>
      <c r="F26" s="9">
        <v>0</v>
      </c>
      <c r="G26" s="9">
        <v>6</v>
      </c>
      <c r="H26" s="9">
        <f t="shared" si="1"/>
        <v>6</v>
      </c>
      <c r="I26" s="9">
        <f t="shared" si="2"/>
        <v>263</v>
      </c>
      <c r="J26" s="9">
        <v>295</v>
      </c>
      <c r="K26" s="9">
        <v>5</v>
      </c>
      <c r="L26" s="9">
        <f t="shared" si="3"/>
        <v>300</v>
      </c>
      <c r="M26" s="9">
        <v>209</v>
      </c>
      <c r="N26" s="9">
        <v>0</v>
      </c>
      <c r="O26" s="9">
        <v>0</v>
      </c>
      <c r="P26" s="9">
        <f t="shared" si="4"/>
        <v>0</v>
      </c>
      <c r="Q26" s="9">
        <f t="shared" si="5"/>
        <v>509</v>
      </c>
      <c r="R26" s="10">
        <f t="shared" si="6"/>
        <v>-246</v>
      </c>
      <c r="S26" s="11">
        <v>-2.344643537933664</v>
      </c>
      <c r="T26" s="10">
        <v>-185</v>
      </c>
      <c r="U26" s="11">
        <v>-1.7632481890964544</v>
      </c>
      <c r="V26" s="10">
        <v>-61</v>
      </c>
      <c r="W26" s="11">
        <v>-0.5813953488372093</v>
      </c>
    </row>
    <row r="27" spans="1:23" s="2" customFormat="1" ht="12" customHeight="1">
      <c r="A27" s="6" t="s">
        <v>45</v>
      </c>
      <c r="B27" s="9">
        <v>1172</v>
      </c>
      <c r="C27" s="9">
        <v>39</v>
      </c>
      <c r="D27" s="9">
        <f t="shared" si="0"/>
        <v>1211</v>
      </c>
      <c r="E27" s="9">
        <v>204</v>
      </c>
      <c r="F27" s="9">
        <v>1</v>
      </c>
      <c r="G27" s="9">
        <v>6</v>
      </c>
      <c r="H27" s="9">
        <f t="shared" si="1"/>
        <v>7</v>
      </c>
      <c r="I27" s="9">
        <f t="shared" si="2"/>
        <v>1422</v>
      </c>
      <c r="J27" s="9">
        <v>1300</v>
      </c>
      <c r="K27" s="9">
        <v>67</v>
      </c>
      <c r="L27" s="9">
        <f t="shared" si="3"/>
        <v>1367</v>
      </c>
      <c r="M27" s="9">
        <v>338</v>
      </c>
      <c r="N27" s="9">
        <v>0</v>
      </c>
      <c r="O27" s="9">
        <v>5</v>
      </c>
      <c r="P27" s="9">
        <f t="shared" si="4"/>
        <v>5</v>
      </c>
      <c r="Q27" s="9">
        <f t="shared" si="5"/>
        <v>1710</v>
      </c>
      <c r="R27" s="10">
        <f t="shared" si="6"/>
        <v>-288</v>
      </c>
      <c r="S27" s="11">
        <v>-0.9937888198757764</v>
      </c>
      <c r="T27" s="10">
        <v>-134</v>
      </c>
      <c r="U27" s="11">
        <v>-0.46238785369220153</v>
      </c>
      <c r="V27" s="10">
        <v>-154</v>
      </c>
      <c r="W27" s="11">
        <v>-0.5314009661835749</v>
      </c>
    </row>
    <row r="28" spans="1:23" s="2" customFormat="1" ht="12" customHeight="1">
      <c r="A28" s="6" t="s">
        <v>46</v>
      </c>
      <c r="B28" s="9">
        <v>761</v>
      </c>
      <c r="C28" s="9">
        <v>33</v>
      </c>
      <c r="D28" s="9">
        <f t="shared" si="0"/>
        <v>794</v>
      </c>
      <c r="E28" s="9">
        <v>76</v>
      </c>
      <c r="F28" s="9">
        <v>0</v>
      </c>
      <c r="G28" s="9">
        <v>5</v>
      </c>
      <c r="H28" s="9">
        <f t="shared" si="1"/>
        <v>5</v>
      </c>
      <c r="I28" s="9">
        <f t="shared" si="2"/>
        <v>875</v>
      </c>
      <c r="J28" s="9">
        <v>756</v>
      </c>
      <c r="K28" s="9">
        <v>21</v>
      </c>
      <c r="L28" s="9">
        <f t="shared" si="3"/>
        <v>777</v>
      </c>
      <c r="M28" s="9">
        <v>407</v>
      </c>
      <c r="N28" s="9">
        <v>0</v>
      </c>
      <c r="O28" s="9">
        <v>8</v>
      </c>
      <c r="P28" s="9">
        <f t="shared" si="4"/>
        <v>8</v>
      </c>
      <c r="Q28" s="9">
        <f t="shared" si="5"/>
        <v>1192</v>
      </c>
      <c r="R28" s="10">
        <f t="shared" si="6"/>
        <v>-317</v>
      </c>
      <c r="S28" s="11">
        <v>-1.3110008271298594</v>
      </c>
      <c r="T28" s="10">
        <v>-331</v>
      </c>
      <c r="U28" s="11">
        <v>-1.368899917287014</v>
      </c>
      <c r="V28" s="10">
        <v>14</v>
      </c>
      <c r="W28" s="11">
        <v>0.05789909015715467</v>
      </c>
    </row>
    <row r="29" spans="1:23" s="2" customFormat="1" ht="12" customHeight="1">
      <c r="A29" s="6" t="s">
        <v>47</v>
      </c>
      <c r="B29" s="9">
        <v>230</v>
      </c>
      <c r="C29" s="9">
        <v>6</v>
      </c>
      <c r="D29" s="9">
        <f t="shared" si="0"/>
        <v>236</v>
      </c>
      <c r="E29" s="9">
        <v>46</v>
      </c>
      <c r="F29" s="9">
        <v>0</v>
      </c>
      <c r="G29" s="9">
        <v>5</v>
      </c>
      <c r="H29" s="9">
        <f t="shared" si="1"/>
        <v>5</v>
      </c>
      <c r="I29" s="9">
        <f t="shared" si="2"/>
        <v>287</v>
      </c>
      <c r="J29" s="9">
        <v>362</v>
      </c>
      <c r="K29" s="9">
        <v>8</v>
      </c>
      <c r="L29" s="9">
        <f t="shared" si="3"/>
        <v>370</v>
      </c>
      <c r="M29" s="9">
        <v>314</v>
      </c>
      <c r="N29" s="9">
        <v>0</v>
      </c>
      <c r="O29" s="9">
        <v>0</v>
      </c>
      <c r="P29" s="9">
        <f t="shared" si="4"/>
        <v>0</v>
      </c>
      <c r="Q29" s="9">
        <f t="shared" si="5"/>
        <v>684</v>
      </c>
      <c r="R29" s="10">
        <f t="shared" si="6"/>
        <v>-397</v>
      </c>
      <c r="S29" s="11">
        <v>-2.6237525609675503</v>
      </c>
      <c r="T29" s="10">
        <v>-268</v>
      </c>
      <c r="U29" s="11">
        <v>-1.7711982023660038</v>
      </c>
      <c r="V29" s="10">
        <v>-129</v>
      </c>
      <c r="W29" s="11">
        <v>-0.8525543586015465</v>
      </c>
    </row>
    <row r="30" spans="1:23" ht="12" customHeight="1">
      <c r="A30" s="6" t="s">
        <v>36</v>
      </c>
      <c r="B30" s="12">
        <f>SUM(B5:B29)</f>
        <v>53655</v>
      </c>
      <c r="C30" s="12">
        <f aca="true" t="shared" si="7" ref="C30:H30">SUM(C5:C29)</f>
        <v>1848</v>
      </c>
      <c r="D30" s="12">
        <f t="shared" si="7"/>
        <v>55503</v>
      </c>
      <c r="E30" s="12">
        <f t="shared" si="7"/>
        <v>10547</v>
      </c>
      <c r="F30" s="13">
        <f t="shared" si="7"/>
        <v>50</v>
      </c>
      <c r="G30" s="13">
        <f t="shared" si="7"/>
        <v>479</v>
      </c>
      <c r="H30" s="9">
        <f t="shared" si="7"/>
        <v>529</v>
      </c>
      <c r="I30" s="9">
        <f>SUM(I5:I29)</f>
        <v>66579</v>
      </c>
      <c r="J30" s="13">
        <f aca="true" t="shared" si="8" ref="J30:P30">SUM(J5:J29)</f>
        <v>55488</v>
      </c>
      <c r="K30" s="13">
        <f t="shared" si="8"/>
        <v>2082</v>
      </c>
      <c r="L30" s="13">
        <f t="shared" si="8"/>
        <v>57570</v>
      </c>
      <c r="M30" s="13">
        <f t="shared" si="8"/>
        <v>24951</v>
      </c>
      <c r="N30" s="13">
        <f t="shared" si="8"/>
        <v>0</v>
      </c>
      <c r="O30" s="13">
        <f t="shared" si="8"/>
        <v>189</v>
      </c>
      <c r="P30" s="9">
        <f t="shared" si="8"/>
        <v>189</v>
      </c>
      <c r="Q30" s="9">
        <f>SUM(L30,M30,P30)</f>
        <v>82710</v>
      </c>
      <c r="R30" s="10">
        <f>I30-Q30</f>
        <v>-16131</v>
      </c>
      <c r="S30" s="14">
        <v>-0.848631961717655</v>
      </c>
      <c r="T30" s="15">
        <v>-14404</v>
      </c>
      <c r="U30" s="14">
        <v>-0.7577766273994857</v>
      </c>
      <c r="V30" s="15">
        <v>-1727</v>
      </c>
      <c r="W30" s="14">
        <v>-0.09085533431816939</v>
      </c>
    </row>
    <row r="31" ht="12">
      <c r="W31" s="8"/>
    </row>
  </sheetData>
  <sheetProtection/>
  <mergeCells count="10">
    <mergeCell ref="A2:A4"/>
    <mergeCell ref="B2:W2"/>
    <mergeCell ref="B3:I3"/>
    <mergeCell ref="J3:Q3"/>
    <mergeCell ref="V3:V4"/>
    <mergeCell ref="W3:W4"/>
    <mergeCell ref="R3:R4"/>
    <mergeCell ref="S3:S4"/>
    <mergeCell ref="T3:T4"/>
    <mergeCell ref="U3:U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76" r:id="rId1"/>
  <ignoredErrors>
    <ignoredError sqref="H5:H29 P5:P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2023-02-20T01:38:53Z</dcterms:created>
  <dcterms:modified xsi:type="dcterms:W3CDTF">2024-01-15T08:14:04Z</dcterms:modified>
  <cp:category/>
  <cp:version/>
  <cp:contentType/>
  <cp:contentStatus/>
</cp:coreProperties>
</file>