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R元年度業務\公営企業\02 公営企業決算統計\19 経営比較分析表について\05 県HP公表\4下水（公共）\"/>
    </mc:Choice>
  </mc:AlternateContent>
  <workbookProtection workbookAlgorithmName="SHA-512" workbookHashValue="NkR7Uq5Rp49CjJ57IFuZQ+qxE0Of4YB6epqRSd+BZfv9NxONwdw3J9iDxkFrgILoRaNEIOxBmFmFYhzvunt/Fw==" workbookSaltValue="qNXwR6TCTyFjPAIbaIOAPg==" workbookSpinCount="100000" lockStructure="1"/>
  <bookViews>
    <workbookView xWindow="0" yWindow="0" windowWidth="20490" windowHeight="792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AT8" i="4" s="1"/>
  <c r="S6" i="5"/>
  <c r="R6" i="5"/>
  <c r="Q6" i="5"/>
  <c r="P6" i="5"/>
  <c r="P10" i="4" s="1"/>
  <c r="O6" i="5"/>
  <c r="N6" i="5"/>
  <c r="M6" i="5"/>
  <c r="L6" i="5"/>
  <c r="K6" i="5"/>
  <c r="J6" i="5"/>
  <c r="I8" i="4" s="1"/>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I10" i="4"/>
  <c r="B10" i="4"/>
  <c r="BB8" i="4"/>
  <c r="AL8" i="4"/>
  <c r="AD8" i="4"/>
  <c r="W8" i="4"/>
  <c r="P8" i="4"/>
  <c r="B8" i="4"/>
  <c r="B6" i="4"/>
  <c r="C10" i="5" l="1"/>
  <c r="D10" i="5"/>
  <c r="E10" i="5"/>
  <c r="B10" i="5"/>
</calcChain>
</file>

<file path=xl/sharedStrings.xml><?xml version="1.0" encoding="utf-8"?>
<sst xmlns="http://schemas.openxmlformats.org/spreadsheetml/2006/main" count="223" uniqueCount="110">
  <si>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</si>
  <si>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</si>
  <si>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</si>
  <si>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</si>
  <si>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</si>
  <si>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</si>
  <si>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</si>
  <si>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</si>
  <si>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</si>
  <si>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</si>
  <si>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</si>
  <si>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</si>
  <si>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</si>
  <si>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</si>
  <si>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</si>
  <si>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</si>
  <si>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</si>
  <si>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</si>
  <si>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</si>
  <si>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</si>
  <si>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</si>
  <si>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</si>
  <si>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</si>
  <si>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</si>
  <si>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</si>
  <si>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</si>
  <si>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</si>
  <si>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</si>
  <si>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</si>
  <si>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</si>
  <si>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</si>
  <si>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</si>
  <si>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</si>
  <si>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</si>
  <si>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</si>
  <si>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</si>
  <si>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</si>
  <si>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</si>
  <si>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</si>
  <si>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</si>
  <si>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</si>
  <si>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</si>
  <si>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</si>
  <si>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</si>
  <si>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</si>
  <si>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</si>
  <si>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</si>
  <si>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</si>
  <si>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</si>
  <si>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</si>
  <si>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</si>
  <si>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</si>
  <si>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</si>
  <si>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</si>
  <si>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</si>
  <si>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</si>
  <si>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</si>
  <si>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</si>
  <si>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</si>
  <si>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</si>
  <si>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</si>
  <si>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</si>
  <si>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</si>
  <si>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</si>
  <si>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</si>
  <si>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</si>
  <si>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</si>
  <si>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</si>
  <si>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</si>
  <si>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</si>
  <si>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</si>
  <si>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</si>
  <si>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</si>
  <si>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</si>
  <si>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</si>
  <si>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</si>
  <si>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</si>
  <si>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</si>
  <si>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</si>
  <si>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</si>
  <si>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</si>
  <si>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</si>
  <si>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</si>
  <si>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</si>
  <si>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</si>
  <si>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</si>
  <si>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</si>
  <si>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</si>
  <si>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</si>
  <si>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</si>
  <si>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</si>
  <si>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</si>
  <si>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</si>
  <si>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</si>
  <si>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</si>
  <si>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宇都宮市</t>
  </si>
  <si>
    <t>法適用</t>
  </si>
  <si>
    <t>下水道事業</t>
  </si>
  <si>
    <t>公共下水道</t>
  </si>
  <si>
    <t>Ac1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</si>
  <si>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</si>
  <si>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</si>
  <si>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</si>
  <si>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</si>
  <si>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</si>
  <si>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</si>
  <si>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</si>
  <si>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①経常収支比率」及び「⑤経費回収率」は，施設の老朽化に伴い，修繕費が増加したことにより，前年度比で減少したが，類似団体平均値を上回っている。これは，下水道使用料などの経常収益が伸び悩む中で，施設の効率的維持管理などにより経費の抑制に努めてきた結果である。
　また，「④企業債残高対事業規模比率」は，企業債残高縮減の取組により，年々，改善傾向にある。　
　しかし，「⑥汚水処理原価」は前年度比で増加した。これも，施設の老朽化に伴い，修繕費が増加したことによるものである。
　以上のことから，本市の公共下水道事業は，維持管理費などの費用が収益で賄えており，将来の施設の老朽化や耐震化に向けた資金となる利益を生んでいる。一方で，「⑤経費回収率」及び「⑥汚水処理原価」を見ると，汚水処理に係る費用が下水道使用料以外の収入により賄われているため，使用料収入の確保及び汚水処理費の更なる削減が必要である。</t>
    <rPh sb="10" eb="11">
      <t>オヨ</t>
    </rPh>
    <rPh sb="115" eb="117">
      <t>ヨクセイ</t>
    </rPh>
    <rPh sb="118" eb="119">
      <t>ツト</t>
    </rPh>
    <rPh sb="123" eb="125">
      <t>ケッカ</t>
    </rPh>
    <rPh sb="185" eb="187">
      <t>オスイ</t>
    </rPh>
    <rPh sb="187" eb="189">
      <t>ショリ</t>
    </rPh>
    <rPh sb="189" eb="191">
      <t>ゲンカ</t>
    </rPh>
    <rPh sb="198" eb="200">
      <t>ゾウカ</t>
    </rPh>
    <rPh sb="207" eb="209">
      <t>シセツ</t>
    </rPh>
    <rPh sb="210" eb="213">
      <t>ロウキュウカ</t>
    </rPh>
    <rPh sb="214" eb="215">
      <t>トモナ</t>
    </rPh>
    <rPh sb="217" eb="220">
      <t>シュウゼンヒ</t>
    </rPh>
    <rPh sb="221" eb="223">
      <t>ゾウカ</t>
    </rPh>
    <rPh sb="258" eb="260">
      <t>イジ</t>
    </rPh>
    <rPh sb="260" eb="263">
      <t>カンリヒ</t>
    </rPh>
    <rPh sb="266" eb="268">
      <t>ヒヨウ</t>
    </rPh>
    <rPh sb="272" eb="273">
      <t>マカナ</t>
    </rPh>
    <rPh sb="309" eb="311">
      <t>イッポウ</t>
    </rPh>
    <rPh sb="315" eb="317">
      <t>ケイヒ</t>
    </rPh>
    <rPh sb="317" eb="319">
      <t>カイシュウ</t>
    </rPh>
    <rPh sb="319" eb="320">
      <t>リツ</t>
    </rPh>
    <rPh sb="321" eb="322">
      <t>オヨ</t>
    </rPh>
    <rPh sb="325" eb="327">
      <t>オスイ</t>
    </rPh>
    <rPh sb="327" eb="329">
      <t>ショリ</t>
    </rPh>
    <rPh sb="329" eb="331">
      <t>ゲンカ</t>
    </rPh>
    <rPh sb="333" eb="334">
      <t>ミ</t>
    </rPh>
    <rPh sb="337" eb="339">
      <t>オスイ</t>
    </rPh>
    <rPh sb="339" eb="341">
      <t>ショリ</t>
    </rPh>
    <rPh sb="342" eb="343">
      <t>カカ</t>
    </rPh>
    <rPh sb="344" eb="346">
      <t>ヒヨウ</t>
    </rPh>
    <rPh sb="347" eb="350">
      <t>ゲスイドウ</t>
    </rPh>
    <rPh sb="350" eb="353">
      <t>シヨウリョウ</t>
    </rPh>
    <rPh sb="353" eb="355">
      <t>イガイ</t>
    </rPh>
    <rPh sb="356" eb="358">
      <t>シュウニュウ</t>
    </rPh>
    <rPh sb="361" eb="362">
      <t>マカナ</t>
    </rPh>
    <rPh sb="370" eb="373">
      <t>シヨウリョウ</t>
    </rPh>
    <rPh sb="373" eb="375">
      <t>シュウニュウ</t>
    </rPh>
    <rPh sb="376" eb="378">
      <t>カクホ</t>
    </rPh>
    <rPh sb="378" eb="379">
      <t>オヨ</t>
    </rPh>
    <rPh sb="380" eb="382">
      <t>オスイ</t>
    </rPh>
    <rPh sb="382" eb="384">
      <t>ショリ</t>
    </rPh>
    <rPh sb="384" eb="385">
      <t>ヒ</t>
    </rPh>
    <rPh sb="386" eb="387">
      <t>サラ</t>
    </rPh>
    <rPh sb="389" eb="391">
      <t>サクゲン</t>
    </rPh>
    <rPh sb="392" eb="394">
      <t>ヒツヨウ</t>
    </rPh>
    <phoneticPr fontId="4"/>
  </si>
  <si>
    <t xml:space="preserve">　「②管渠の老朽化率」は，法定耐用年数を超えた管渠の増加に伴い，年々上昇を続けているが,類似団体平均値を下回っており，現時点では，相対的に法定耐用年数を超過した管渠の割合は低い。
　「③管渠改善率」は,今年度は，大規模な更新工事を実施していないため，減少した。
　以上のことから，今後，法定耐用年数を超える管渠の増加が見込まれることから，平成30年度策定の下水道施設改築更新計画に基づき，計画的な老朽化対策を実施していく必要がある。
</t>
    <rPh sb="23" eb="25">
      <t>カンキョ</t>
    </rPh>
    <rPh sb="59" eb="62">
      <t>ゲンジテン</t>
    </rPh>
    <rPh sb="106" eb="109">
      <t>ダイキボ</t>
    </rPh>
    <rPh sb="140" eb="142">
      <t>コンゴ</t>
    </rPh>
    <rPh sb="153" eb="155">
      <t>カンキョ</t>
    </rPh>
    <phoneticPr fontId="4"/>
  </si>
  <si>
    <t>　汚水処理に充てられる下水道使用料等の経常収益を適切に確保し，一方，施設の効率的な維持管理などにより汚水・雨水の処理費用の更なる抑制に努めるとともに，処理区域内人口減少等の社会環境の変化に適合した将来的な施設の再構築などにより経営の健全化・効率化を推進する必要がある。また，法定耐用年数を超過した管渠の更新については，適切に企業債等を活用し，将来的に更新需要の増大が見込まれることから，財政収支の整合を図りながら計画的に取り組む必要がある。</t>
    <rPh sb="17" eb="18">
      <t>トウ</t>
    </rPh>
    <rPh sb="34" eb="36">
      <t>シセツ</t>
    </rPh>
    <rPh sb="61" eb="62">
      <t>サラ</t>
    </rPh>
    <rPh sb="64" eb="66">
      <t>ヨクセイ</t>
    </rPh>
    <rPh sb="67" eb="68">
      <t>ツト</t>
    </rPh>
    <rPh sb="75" eb="77">
      <t>ショリ</t>
    </rPh>
    <rPh sb="77" eb="80">
      <t>クイキナイ</t>
    </rPh>
    <rPh sb="80" eb="82">
      <t>ジンコウ</t>
    </rPh>
    <rPh sb="82" eb="84">
      <t>ゲンショウ</t>
    </rPh>
    <rPh sb="84" eb="85">
      <t>トウ</t>
    </rPh>
    <rPh sb="86" eb="88">
      <t>シャカイ</t>
    </rPh>
    <rPh sb="88" eb="90">
      <t>カンキョウ</t>
    </rPh>
    <rPh sb="91" eb="93">
      <t>ヘンカ</t>
    </rPh>
    <rPh sb="94" eb="96">
      <t>テキゴウ</t>
    </rPh>
    <rPh sb="128" eb="130">
      <t>ヒツヨウ</t>
    </rPh>
    <rPh sb="159" eb="161">
      <t>テキセツ</t>
    </rPh>
    <rPh sb="162" eb="164">
      <t>キギョウ</t>
    </rPh>
    <rPh sb="164" eb="165">
      <t>サイ</t>
    </rPh>
    <rPh sb="165" eb="166">
      <t>トウ</t>
    </rPh>
    <rPh sb="167" eb="169">
      <t>カツヨウ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</si>
</sst>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0.03</c:v>
                </c:pt>
                <c:pt idx="1">
                  <c:v>0.05</c:v>
                </c:pt>
                <c:pt idx="2">
                  <c:v>0.62</c:v>
                </c:pt>
                <c:pt idx="3">
                  <c:v>0.33</c:v>
                </c:pt>
                <c:pt idx="4">
                  <c:v>7.0000000000000007E-2</c:v>
                </c:pt>
              </c:numCache>
            </c:numRef>
          </c:val>
          <c:extLst>
            <c:ext xmlns:c16="http://schemas.microsoft.com/office/drawing/2014/chart" uri="{C3380CC4-5D6E-409C-BE32-E72D297353CC}">
              <c16:uniqueId val="{00000000-AE57-4CF2-9B0E-9831C4E56CD8}"/>
            </c:ext>
          </c:extLst>
        </c:ser>
        <c:dLbls>
          <c:showLegendKey val="0"/>
          <c:showVal val="0"/>
          <c:showCatName val="0"/>
          <c:showSerName val="0"/>
          <c:showPercent val="0"/>
          <c:showBubbleSize val="0"/>
        </c:dLbls>
        <c:gapWidth val="150"/>
        <c:axId val="-1872217152"/>
        <c:axId val="-1872216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0.11</c:v>
                </c:pt>
                <c:pt idx="1">
                  <c:v>0.12</c:v>
                </c:pt>
                <c:pt idx="2">
                  <c:v>0.13</c:v>
                </c:pt>
                <c:pt idx="3">
                  <c:v>0.17</c:v>
                </c:pt>
                <c:pt idx="4">
                  <c:v>0.21</c:v>
                </c:pt>
              </c:numCache>
            </c:numRef>
          </c:val>
          <c:smooth val="0"/>
          <c:extLst>
            <c:ext xmlns:c16="http://schemas.microsoft.com/office/drawing/2014/chart" uri="{C3380CC4-5D6E-409C-BE32-E72D297353CC}">
              <c16:uniqueId val="{00000001-AE57-4CF2-9B0E-9831C4E56CD8}"/>
            </c:ext>
          </c:extLst>
        </c:ser>
        <c:dLbls>
          <c:showLegendKey val="0"/>
          <c:showVal val="0"/>
          <c:showCatName val="0"/>
          <c:showSerName val="0"/>
          <c:showPercent val="0"/>
          <c:showBubbleSize val="0"/>
        </c:dLbls>
        <c:marker val="1"/>
        <c:smooth val="0"/>
        <c:axId val="-1872217152"/>
        <c:axId val="-1872216064"/>
      </c:lineChart>
      <c:dateAx>
        <c:axId val="-1872217152"/>
        <c:scaling>
          <c:orientation val="minMax"/>
        </c:scaling>
        <c:delete val="1"/>
        <c:axPos val="b"/>
        <c:numFmt formatCode="ge" sourceLinked="1"/>
        <c:majorTickMark val="none"/>
        <c:minorTickMark val="none"/>
        <c:tickLblPos val="none"/>
        <c:crossAx val="-1872216064"/>
        <c:crosses val="autoZero"/>
        <c:auto val="1"/>
        <c:lblOffset val="100"/>
        <c:baseTimeUnit val="years"/>
      </c:dateAx>
      <c:valAx>
        <c:axId val="-1872216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72217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84.18</c:v>
                </c:pt>
                <c:pt idx="1">
                  <c:v>81.36</c:v>
                </c:pt>
                <c:pt idx="2">
                  <c:v>85.13</c:v>
                </c:pt>
                <c:pt idx="3">
                  <c:v>79.39</c:v>
                </c:pt>
                <c:pt idx="4">
                  <c:v>79</c:v>
                </c:pt>
              </c:numCache>
            </c:numRef>
          </c:val>
          <c:extLst>
            <c:ext xmlns:c16="http://schemas.microsoft.com/office/drawing/2014/chart" uri="{C3380CC4-5D6E-409C-BE32-E72D297353CC}">
              <c16:uniqueId val="{00000000-2D21-4CE1-A19C-F1D8775F264B}"/>
            </c:ext>
          </c:extLst>
        </c:ser>
        <c:dLbls>
          <c:showLegendKey val="0"/>
          <c:showVal val="0"/>
          <c:showCatName val="0"/>
          <c:showSerName val="0"/>
          <c:showPercent val="0"/>
          <c:showBubbleSize val="0"/>
        </c:dLbls>
        <c:gapWidth val="150"/>
        <c:axId val="-1527283232"/>
        <c:axId val="-1585029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61.03</c:v>
                </c:pt>
                <c:pt idx="1">
                  <c:v>62.5</c:v>
                </c:pt>
                <c:pt idx="2">
                  <c:v>63.26</c:v>
                </c:pt>
                <c:pt idx="3">
                  <c:v>61.54</c:v>
                </c:pt>
                <c:pt idx="4">
                  <c:v>61.93</c:v>
                </c:pt>
              </c:numCache>
            </c:numRef>
          </c:val>
          <c:smooth val="0"/>
          <c:extLst>
            <c:ext xmlns:c16="http://schemas.microsoft.com/office/drawing/2014/chart" uri="{C3380CC4-5D6E-409C-BE32-E72D297353CC}">
              <c16:uniqueId val="{00000001-2D21-4CE1-A19C-F1D8775F264B}"/>
            </c:ext>
          </c:extLst>
        </c:ser>
        <c:dLbls>
          <c:showLegendKey val="0"/>
          <c:showVal val="0"/>
          <c:showCatName val="0"/>
          <c:showSerName val="0"/>
          <c:showPercent val="0"/>
          <c:showBubbleSize val="0"/>
        </c:dLbls>
        <c:marker val="1"/>
        <c:smooth val="0"/>
        <c:axId val="-1527283232"/>
        <c:axId val="-1585029232"/>
      </c:lineChart>
      <c:dateAx>
        <c:axId val="-1527283232"/>
        <c:scaling>
          <c:orientation val="minMax"/>
        </c:scaling>
        <c:delete val="1"/>
        <c:axPos val="b"/>
        <c:numFmt formatCode="ge" sourceLinked="1"/>
        <c:majorTickMark val="none"/>
        <c:minorTickMark val="none"/>
        <c:tickLblPos val="none"/>
        <c:crossAx val="-1585029232"/>
        <c:crosses val="autoZero"/>
        <c:auto val="1"/>
        <c:lblOffset val="100"/>
        <c:baseTimeUnit val="years"/>
      </c:dateAx>
      <c:valAx>
        <c:axId val="-1585029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27283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94.54</c:v>
                </c:pt>
                <c:pt idx="1">
                  <c:v>96.06</c:v>
                </c:pt>
                <c:pt idx="2">
                  <c:v>95.94</c:v>
                </c:pt>
                <c:pt idx="3">
                  <c:v>95.94</c:v>
                </c:pt>
                <c:pt idx="4">
                  <c:v>96.17</c:v>
                </c:pt>
              </c:numCache>
            </c:numRef>
          </c:val>
          <c:extLst>
            <c:ext xmlns:c16="http://schemas.microsoft.com/office/drawing/2014/chart" uri="{C3380CC4-5D6E-409C-BE32-E72D297353CC}">
              <c16:uniqueId val="{00000000-DF26-442E-A534-C567E186EBDB}"/>
            </c:ext>
          </c:extLst>
        </c:ser>
        <c:dLbls>
          <c:showLegendKey val="0"/>
          <c:showVal val="0"/>
          <c:showCatName val="0"/>
          <c:showSerName val="0"/>
          <c:showPercent val="0"/>
          <c:showBubbleSize val="0"/>
        </c:dLbls>
        <c:gapWidth val="150"/>
        <c:axId val="-1585022704"/>
        <c:axId val="-1585027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93.83</c:v>
                </c:pt>
                <c:pt idx="1">
                  <c:v>93.88</c:v>
                </c:pt>
                <c:pt idx="2">
                  <c:v>94.07</c:v>
                </c:pt>
                <c:pt idx="3">
                  <c:v>94.13</c:v>
                </c:pt>
                <c:pt idx="4">
                  <c:v>94.45</c:v>
                </c:pt>
              </c:numCache>
            </c:numRef>
          </c:val>
          <c:smooth val="0"/>
          <c:extLst>
            <c:ext xmlns:c16="http://schemas.microsoft.com/office/drawing/2014/chart" uri="{C3380CC4-5D6E-409C-BE32-E72D297353CC}">
              <c16:uniqueId val="{00000001-DF26-442E-A534-C567E186EBDB}"/>
            </c:ext>
          </c:extLst>
        </c:ser>
        <c:dLbls>
          <c:showLegendKey val="0"/>
          <c:showVal val="0"/>
          <c:showCatName val="0"/>
          <c:showSerName val="0"/>
          <c:showPercent val="0"/>
          <c:showBubbleSize val="0"/>
        </c:dLbls>
        <c:marker val="1"/>
        <c:smooth val="0"/>
        <c:axId val="-1585022704"/>
        <c:axId val="-1585027056"/>
      </c:lineChart>
      <c:dateAx>
        <c:axId val="-1585022704"/>
        <c:scaling>
          <c:orientation val="minMax"/>
        </c:scaling>
        <c:delete val="1"/>
        <c:axPos val="b"/>
        <c:numFmt formatCode="ge" sourceLinked="1"/>
        <c:majorTickMark val="none"/>
        <c:minorTickMark val="none"/>
        <c:tickLblPos val="none"/>
        <c:crossAx val="-1585027056"/>
        <c:crosses val="autoZero"/>
        <c:auto val="1"/>
        <c:lblOffset val="100"/>
        <c:baseTimeUnit val="years"/>
      </c:dateAx>
      <c:valAx>
        <c:axId val="-1585027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85022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112.74</c:v>
                </c:pt>
                <c:pt idx="1">
                  <c:v>111.35</c:v>
                </c:pt>
                <c:pt idx="2">
                  <c:v>110.88</c:v>
                </c:pt>
                <c:pt idx="3">
                  <c:v>111.85</c:v>
                </c:pt>
                <c:pt idx="4">
                  <c:v>108.61</c:v>
                </c:pt>
              </c:numCache>
            </c:numRef>
          </c:val>
          <c:extLst>
            <c:ext xmlns:c16="http://schemas.microsoft.com/office/drawing/2014/chart" uri="{C3380CC4-5D6E-409C-BE32-E72D297353CC}">
              <c16:uniqueId val="{00000000-754D-4CA0-B83F-C6AB4BC6D7CF}"/>
            </c:ext>
          </c:extLst>
        </c:ser>
        <c:dLbls>
          <c:showLegendKey val="0"/>
          <c:showVal val="0"/>
          <c:showCatName val="0"/>
          <c:showSerName val="0"/>
          <c:showPercent val="0"/>
          <c:showBubbleSize val="0"/>
        </c:dLbls>
        <c:gapWidth val="150"/>
        <c:axId val="-1872209536"/>
        <c:axId val="-1872207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105.47</c:v>
                </c:pt>
                <c:pt idx="1">
                  <c:v>106.67</c:v>
                </c:pt>
                <c:pt idx="2">
                  <c:v>107.45</c:v>
                </c:pt>
                <c:pt idx="3">
                  <c:v>107.43</c:v>
                </c:pt>
                <c:pt idx="4">
                  <c:v>107.64</c:v>
                </c:pt>
              </c:numCache>
            </c:numRef>
          </c:val>
          <c:smooth val="0"/>
          <c:extLst>
            <c:ext xmlns:c16="http://schemas.microsoft.com/office/drawing/2014/chart" uri="{C3380CC4-5D6E-409C-BE32-E72D297353CC}">
              <c16:uniqueId val="{00000001-754D-4CA0-B83F-C6AB4BC6D7CF}"/>
            </c:ext>
          </c:extLst>
        </c:ser>
        <c:dLbls>
          <c:showLegendKey val="0"/>
          <c:showVal val="0"/>
          <c:showCatName val="0"/>
          <c:showSerName val="0"/>
          <c:showPercent val="0"/>
          <c:showBubbleSize val="0"/>
        </c:dLbls>
        <c:marker val="1"/>
        <c:smooth val="0"/>
        <c:axId val="-1872209536"/>
        <c:axId val="-1872207904"/>
      </c:lineChart>
      <c:dateAx>
        <c:axId val="-1872209536"/>
        <c:scaling>
          <c:orientation val="minMax"/>
        </c:scaling>
        <c:delete val="1"/>
        <c:axPos val="b"/>
        <c:numFmt formatCode="ge" sourceLinked="1"/>
        <c:majorTickMark val="none"/>
        <c:minorTickMark val="none"/>
        <c:tickLblPos val="none"/>
        <c:crossAx val="-1872207904"/>
        <c:crosses val="autoZero"/>
        <c:auto val="1"/>
        <c:lblOffset val="100"/>
        <c:baseTimeUnit val="years"/>
      </c:dateAx>
      <c:valAx>
        <c:axId val="-1872207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72209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36.42</c:v>
                </c:pt>
                <c:pt idx="1">
                  <c:v>38.33</c:v>
                </c:pt>
                <c:pt idx="2">
                  <c:v>38.450000000000003</c:v>
                </c:pt>
                <c:pt idx="3">
                  <c:v>40.31</c:v>
                </c:pt>
                <c:pt idx="4">
                  <c:v>42.21</c:v>
                </c:pt>
              </c:numCache>
            </c:numRef>
          </c:val>
          <c:extLst>
            <c:ext xmlns:c16="http://schemas.microsoft.com/office/drawing/2014/chart" uri="{C3380CC4-5D6E-409C-BE32-E72D297353CC}">
              <c16:uniqueId val="{00000000-7B34-46B2-AECC-986E52758A9C}"/>
            </c:ext>
          </c:extLst>
        </c:ser>
        <c:dLbls>
          <c:showLegendKey val="0"/>
          <c:showVal val="0"/>
          <c:showCatName val="0"/>
          <c:showSerName val="0"/>
          <c:showPercent val="0"/>
          <c:showBubbleSize val="0"/>
        </c:dLbls>
        <c:gapWidth val="150"/>
        <c:axId val="-1872214976"/>
        <c:axId val="-1872213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28.06</c:v>
                </c:pt>
                <c:pt idx="1">
                  <c:v>29.48</c:v>
                </c:pt>
                <c:pt idx="2">
                  <c:v>28.95</c:v>
                </c:pt>
                <c:pt idx="3">
                  <c:v>30.11</c:v>
                </c:pt>
                <c:pt idx="4">
                  <c:v>30.45</c:v>
                </c:pt>
              </c:numCache>
            </c:numRef>
          </c:val>
          <c:smooth val="0"/>
          <c:extLst>
            <c:ext xmlns:c16="http://schemas.microsoft.com/office/drawing/2014/chart" uri="{C3380CC4-5D6E-409C-BE32-E72D297353CC}">
              <c16:uniqueId val="{00000001-7B34-46B2-AECC-986E52758A9C}"/>
            </c:ext>
          </c:extLst>
        </c:ser>
        <c:dLbls>
          <c:showLegendKey val="0"/>
          <c:showVal val="0"/>
          <c:showCatName val="0"/>
          <c:showSerName val="0"/>
          <c:showPercent val="0"/>
          <c:showBubbleSize val="0"/>
        </c:dLbls>
        <c:marker val="1"/>
        <c:smooth val="0"/>
        <c:axId val="-1872214976"/>
        <c:axId val="-1872213888"/>
      </c:lineChart>
      <c:dateAx>
        <c:axId val="-1872214976"/>
        <c:scaling>
          <c:orientation val="minMax"/>
        </c:scaling>
        <c:delete val="1"/>
        <c:axPos val="b"/>
        <c:numFmt formatCode="ge" sourceLinked="1"/>
        <c:majorTickMark val="none"/>
        <c:minorTickMark val="none"/>
        <c:tickLblPos val="none"/>
        <c:crossAx val="-1872213888"/>
        <c:crosses val="autoZero"/>
        <c:auto val="1"/>
        <c:lblOffset val="100"/>
        <c:baseTimeUnit val="years"/>
      </c:dateAx>
      <c:valAx>
        <c:axId val="-1872213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72214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1.67</c:v>
                </c:pt>
                <c:pt idx="1">
                  <c:v>2.1800000000000002</c:v>
                </c:pt>
                <c:pt idx="2">
                  <c:v>2.48</c:v>
                </c:pt>
                <c:pt idx="3">
                  <c:v>2.4900000000000002</c:v>
                </c:pt>
                <c:pt idx="4">
                  <c:v>2.83</c:v>
                </c:pt>
              </c:numCache>
            </c:numRef>
          </c:val>
          <c:extLst>
            <c:ext xmlns:c16="http://schemas.microsoft.com/office/drawing/2014/chart" uri="{C3380CC4-5D6E-409C-BE32-E72D297353CC}">
              <c16:uniqueId val="{00000000-9457-4697-906D-CC5A7EEF7624}"/>
            </c:ext>
          </c:extLst>
        </c:ser>
        <c:dLbls>
          <c:showLegendKey val="0"/>
          <c:showVal val="0"/>
          <c:showCatName val="0"/>
          <c:showSerName val="0"/>
          <c:showPercent val="0"/>
          <c:showBubbleSize val="0"/>
        </c:dLbls>
        <c:gapWidth val="150"/>
        <c:axId val="-1587705504"/>
        <c:axId val="-158770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3.32</c:v>
                </c:pt>
                <c:pt idx="1">
                  <c:v>3.89</c:v>
                </c:pt>
                <c:pt idx="2">
                  <c:v>4.07</c:v>
                </c:pt>
                <c:pt idx="3">
                  <c:v>4.54</c:v>
                </c:pt>
                <c:pt idx="4">
                  <c:v>4.8499999999999996</c:v>
                </c:pt>
              </c:numCache>
            </c:numRef>
          </c:val>
          <c:smooth val="0"/>
          <c:extLst>
            <c:ext xmlns:c16="http://schemas.microsoft.com/office/drawing/2014/chart" uri="{C3380CC4-5D6E-409C-BE32-E72D297353CC}">
              <c16:uniqueId val="{00000001-9457-4697-906D-CC5A7EEF7624}"/>
            </c:ext>
          </c:extLst>
        </c:ser>
        <c:dLbls>
          <c:showLegendKey val="0"/>
          <c:showVal val="0"/>
          <c:showCatName val="0"/>
          <c:showSerName val="0"/>
          <c:showPercent val="0"/>
          <c:showBubbleSize val="0"/>
        </c:dLbls>
        <c:marker val="1"/>
        <c:smooth val="0"/>
        <c:axId val="-1587705504"/>
        <c:axId val="-1587708224"/>
      </c:lineChart>
      <c:dateAx>
        <c:axId val="-1587705504"/>
        <c:scaling>
          <c:orientation val="minMax"/>
        </c:scaling>
        <c:delete val="1"/>
        <c:axPos val="b"/>
        <c:numFmt formatCode="ge" sourceLinked="1"/>
        <c:majorTickMark val="none"/>
        <c:minorTickMark val="none"/>
        <c:tickLblPos val="none"/>
        <c:crossAx val="-1587708224"/>
        <c:crosses val="autoZero"/>
        <c:auto val="1"/>
        <c:lblOffset val="100"/>
        <c:baseTimeUnit val="years"/>
      </c:dateAx>
      <c:valAx>
        <c:axId val="-158770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87705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F7D-4F30-9369-82B1737AC7D4}"/>
            </c:ext>
          </c:extLst>
        </c:ser>
        <c:dLbls>
          <c:showLegendKey val="0"/>
          <c:showVal val="0"/>
          <c:showCatName val="0"/>
          <c:showSerName val="0"/>
          <c:showPercent val="0"/>
          <c:showBubbleSize val="0"/>
        </c:dLbls>
        <c:gapWidth val="150"/>
        <c:axId val="-1587703328"/>
        <c:axId val="-1587697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13.3</c:v>
                </c:pt>
                <c:pt idx="1">
                  <c:v>12.51</c:v>
                </c:pt>
                <c:pt idx="2">
                  <c:v>11.01</c:v>
                </c:pt>
                <c:pt idx="3">
                  <c:v>10.199999999999999</c:v>
                </c:pt>
                <c:pt idx="4">
                  <c:v>9.1999999999999993</c:v>
                </c:pt>
              </c:numCache>
            </c:numRef>
          </c:val>
          <c:smooth val="0"/>
          <c:extLst>
            <c:ext xmlns:c16="http://schemas.microsoft.com/office/drawing/2014/chart" uri="{C3380CC4-5D6E-409C-BE32-E72D297353CC}">
              <c16:uniqueId val="{00000001-1F7D-4F30-9369-82B1737AC7D4}"/>
            </c:ext>
          </c:extLst>
        </c:ser>
        <c:dLbls>
          <c:showLegendKey val="0"/>
          <c:showVal val="0"/>
          <c:showCatName val="0"/>
          <c:showSerName val="0"/>
          <c:showPercent val="0"/>
          <c:showBubbleSize val="0"/>
        </c:dLbls>
        <c:marker val="1"/>
        <c:smooth val="0"/>
        <c:axId val="-1587703328"/>
        <c:axId val="-1587697888"/>
      </c:lineChart>
      <c:dateAx>
        <c:axId val="-1587703328"/>
        <c:scaling>
          <c:orientation val="minMax"/>
        </c:scaling>
        <c:delete val="1"/>
        <c:axPos val="b"/>
        <c:numFmt formatCode="ge" sourceLinked="1"/>
        <c:majorTickMark val="none"/>
        <c:minorTickMark val="none"/>
        <c:tickLblPos val="none"/>
        <c:crossAx val="-1587697888"/>
        <c:crosses val="autoZero"/>
        <c:auto val="1"/>
        <c:lblOffset val="100"/>
        <c:baseTimeUnit val="years"/>
      </c:dateAx>
      <c:valAx>
        <c:axId val="-1587697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87703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70.08</c:v>
                </c:pt>
                <c:pt idx="1">
                  <c:v>78.7</c:v>
                </c:pt>
                <c:pt idx="2">
                  <c:v>85.86</c:v>
                </c:pt>
                <c:pt idx="3">
                  <c:v>85.13</c:v>
                </c:pt>
                <c:pt idx="4">
                  <c:v>93.22</c:v>
                </c:pt>
              </c:numCache>
            </c:numRef>
          </c:val>
          <c:extLst>
            <c:ext xmlns:c16="http://schemas.microsoft.com/office/drawing/2014/chart" uri="{C3380CC4-5D6E-409C-BE32-E72D297353CC}">
              <c16:uniqueId val="{00000000-FBDD-4A3A-B4C6-A86A56F46CB7}"/>
            </c:ext>
          </c:extLst>
        </c:ser>
        <c:dLbls>
          <c:showLegendKey val="0"/>
          <c:showVal val="0"/>
          <c:showCatName val="0"/>
          <c:showSerName val="0"/>
          <c:showPercent val="0"/>
          <c:showBubbleSize val="0"/>
        </c:dLbls>
        <c:gapWidth val="150"/>
        <c:axId val="-1587699520"/>
        <c:axId val="-1587698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52.63</c:v>
                </c:pt>
                <c:pt idx="1">
                  <c:v>54.09</c:v>
                </c:pt>
                <c:pt idx="2">
                  <c:v>54.03</c:v>
                </c:pt>
                <c:pt idx="3">
                  <c:v>65.83</c:v>
                </c:pt>
                <c:pt idx="4">
                  <c:v>72.22</c:v>
                </c:pt>
              </c:numCache>
            </c:numRef>
          </c:val>
          <c:smooth val="0"/>
          <c:extLst>
            <c:ext xmlns:c16="http://schemas.microsoft.com/office/drawing/2014/chart" uri="{C3380CC4-5D6E-409C-BE32-E72D297353CC}">
              <c16:uniqueId val="{00000001-FBDD-4A3A-B4C6-A86A56F46CB7}"/>
            </c:ext>
          </c:extLst>
        </c:ser>
        <c:dLbls>
          <c:showLegendKey val="0"/>
          <c:showVal val="0"/>
          <c:showCatName val="0"/>
          <c:showSerName val="0"/>
          <c:showPercent val="0"/>
          <c:showBubbleSize val="0"/>
        </c:dLbls>
        <c:marker val="1"/>
        <c:smooth val="0"/>
        <c:axId val="-1587699520"/>
        <c:axId val="-1587698976"/>
      </c:lineChart>
      <c:dateAx>
        <c:axId val="-1587699520"/>
        <c:scaling>
          <c:orientation val="minMax"/>
        </c:scaling>
        <c:delete val="1"/>
        <c:axPos val="b"/>
        <c:numFmt formatCode="ge" sourceLinked="1"/>
        <c:majorTickMark val="none"/>
        <c:minorTickMark val="none"/>
        <c:tickLblPos val="none"/>
        <c:crossAx val="-1587698976"/>
        <c:crosses val="autoZero"/>
        <c:auto val="1"/>
        <c:lblOffset val="100"/>
        <c:baseTimeUnit val="years"/>
      </c:dateAx>
      <c:valAx>
        <c:axId val="-1587698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87699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307.19</c:v>
                </c:pt>
                <c:pt idx="1">
                  <c:v>310.94</c:v>
                </c:pt>
                <c:pt idx="2">
                  <c:v>239.22</c:v>
                </c:pt>
                <c:pt idx="3">
                  <c:v>206.07</c:v>
                </c:pt>
                <c:pt idx="4">
                  <c:v>151.72</c:v>
                </c:pt>
              </c:numCache>
            </c:numRef>
          </c:val>
          <c:extLst>
            <c:ext xmlns:c16="http://schemas.microsoft.com/office/drawing/2014/chart" uri="{C3380CC4-5D6E-409C-BE32-E72D297353CC}">
              <c16:uniqueId val="{00000000-D381-4433-BA1C-76118B1EE3C4}"/>
            </c:ext>
          </c:extLst>
        </c:ser>
        <c:dLbls>
          <c:showLegendKey val="0"/>
          <c:showVal val="0"/>
          <c:showCatName val="0"/>
          <c:showSerName val="0"/>
          <c:showPercent val="0"/>
          <c:showBubbleSize val="0"/>
        </c:dLbls>
        <c:gapWidth val="150"/>
        <c:axId val="-1587697344"/>
        <c:axId val="-1587696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843.57</c:v>
                </c:pt>
                <c:pt idx="1">
                  <c:v>845.86</c:v>
                </c:pt>
                <c:pt idx="2">
                  <c:v>802.49</c:v>
                </c:pt>
                <c:pt idx="3">
                  <c:v>805.14</c:v>
                </c:pt>
                <c:pt idx="4">
                  <c:v>730.93</c:v>
                </c:pt>
              </c:numCache>
            </c:numRef>
          </c:val>
          <c:smooth val="0"/>
          <c:extLst>
            <c:ext xmlns:c16="http://schemas.microsoft.com/office/drawing/2014/chart" uri="{C3380CC4-5D6E-409C-BE32-E72D297353CC}">
              <c16:uniqueId val="{00000001-D381-4433-BA1C-76118B1EE3C4}"/>
            </c:ext>
          </c:extLst>
        </c:ser>
        <c:dLbls>
          <c:showLegendKey val="0"/>
          <c:showVal val="0"/>
          <c:showCatName val="0"/>
          <c:showSerName val="0"/>
          <c:showPercent val="0"/>
          <c:showBubbleSize val="0"/>
        </c:dLbls>
        <c:marker val="1"/>
        <c:smooth val="0"/>
        <c:axId val="-1587697344"/>
        <c:axId val="-1587696256"/>
      </c:lineChart>
      <c:dateAx>
        <c:axId val="-1587697344"/>
        <c:scaling>
          <c:orientation val="minMax"/>
        </c:scaling>
        <c:delete val="1"/>
        <c:axPos val="b"/>
        <c:numFmt formatCode="ge" sourceLinked="1"/>
        <c:majorTickMark val="none"/>
        <c:minorTickMark val="none"/>
        <c:tickLblPos val="none"/>
        <c:crossAx val="-1587696256"/>
        <c:crosses val="autoZero"/>
        <c:auto val="1"/>
        <c:lblOffset val="100"/>
        <c:baseTimeUnit val="years"/>
      </c:dateAx>
      <c:valAx>
        <c:axId val="-1587696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87697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127.11</c:v>
                </c:pt>
                <c:pt idx="1">
                  <c:v>125.23</c:v>
                </c:pt>
                <c:pt idx="2">
                  <c:v>124.06</c:v>
                </c:pt>
                <c:pt idx="3">
                  <c:v>126.15</c:v>
                </c:pt>
                <c:pt idx="4">
                  <c:v>98.41</c:v>
                </c:pt>
              </c:numCache>
            </c:numRef>
          </c:val>
          <c:extLst>
            <c:ext xmlns:c16="http://schemas.microsoft.com/office/drawing/2014/chart" uri="{C3380CC4-5D6E-409C-BE32-E72D297353CC}">
              <c16:uniqueId val="{00000000-BB59-4394-9C6A-AC78057EC6AF}"/>
            </c:ext>
          </c:extLst>
        </c:ser>
        <c:dLbls>
          <c:showLegendKey val="0"/>
          <c:showVal val="0"/>
          <c:showCatName val="0"/>
          <c:showSerName val="0"/>
          <c:showPercent val="0"/>
          <c:showBubbleSize val="0"/>
        </c:dLbls>
        <c:gapWidth val="150"/>
        <c:axId val="-1527283776"/>
        <c:axId val="-1527292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99.86</c:v>
                </c:pt>
                <c:pt idx="1">
                  <c:v>101.88</c:v>
                </c:pt>
                <c:pt idx="2">
                  <c:v>103.18</c:v>
                </c:pt>
                <c:pt idx="3">
                  <c:v>100.22</c:v>
                </c:pt>
                <c:pt idx="4">
                  <c:v>98.09</c:v>
                </c:pt>
              </c:numCache>
            </c:numRef>
          </c:val>
          <c:smooth val="0"/>
          <c:extLst>
            <c:ext xmlns:c16="http://schemas.microsoft.com/office/drawing/2014/chart" uri="{C3380CC4-5D6E-409C-BE32-E72D297353CC}">
              <c16:uniqueId val="{00000001-BB59-4394-9C6A-AC78057EC6AF}"/>
            </c:ext>
          </c:extLst>
        </c:ser>
        <c:dLbls>
          <c:showLegendKey val="0"/>
          <c:showVal val="0"/>
          <c:showCatName val="0"/>
          <c:showSerName val="0"/>
          <c:showPercent val="0"/>
          <c:showBubbleSize val="0"/>
        </c:dLbls>
        <c:marker val="1"/>
        <c:smooth val="0"/>
        <c:axId val="-1527283776"/>
        <c:axId val="-1527292480"/>
      </c:lineChart>
      <c:dateAx>
        <c:axId val="-1527283776"/>
        <c:scaling>
          <c:orientation val="minMax"/>
        </c:scaling>
        <c:delete val="1"/>
        <c:axPos val="b"/>
        <c:numFmt formatCode="ge" sourceLinked="1"/>
        <c:majorTickMark val="none"/>
        <c:minorTickMark val="none"/>
        <c:tickLblPos val="none"/>
        <c:crossAx val="-1527292480"/>
        <c:crosses val="autoZero"/>
        <c:auto val="1"/>
        <c:lblOffset val="100"/>
        <c:baseTimeUnit val="years"/>
      </c:dateAx>
      <c:valAx>
        <c:axId val="-1527292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27283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119.11</c:v>
                </c:pt>
                <c:pt idx="1">
                  <c:v>120.82</c:v>
                </c:pt>
                <c:pt idx="2">
                  <c:v>122.25</c:v>
                </c:pt>
                <c:pt idx="3">
                  <c:v>120.34</c:v>
                </c:pt>
                <c:pt idx="4">
                  <c:v>154.30000000000001</c:v>
                </c:pt>
              </c:numCache>
            </c:numRef>
          </c:val>
          <c:extLst>
            <c:ext xmlns:c16="http://schemas.microsoft.com/office/drawing/2014/chart" uri="{C3380CC4-5D6E-409C-BE32-E72D297353CC}">
              <c16:uniqueId val="{00000000-A75B-4B37-8E35-BE89204197FA}"/>
            </c:ext>
          </c:extLst>
        </c:ser>
        <c:dLbls>
          <c:showLegendKey val="0"/>
          <c:showVal val="0"/>
          <c:showCatName val="0"/>
          <c:showSerName val="0"/>
          <c:showPercent val="0"/>
          <c:showBubbleSize val="0"/>
        </c:dLbls>
        <c:gapWidth val="150"/>
        <c:axId val="-1527285408"/>
        <c:axId val="-1527288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147.29</c:v>
                </c:pt>
                <c:pt idx="1">
                  <c:v>143.15</c:v>
                </c:pt>
                <c:pt idx="2">
                  <c:v>141.11000000000001</c:v>
                </c:pt>
                <c:pt idx="3">
                  <c:v>144.79</c:v>
                </c:pt>
                <c:pt idx="4">
                  <c:v>146.08000000000001</c:v>
                </c:pt>
              </c:numCache>
            </c:numRef>
          </c:val>
          <c:smooth val="0"/>
          <c:extLst>
            <c:ext xmlns:c16="http://schemas.microsoft.com/office/drawing/2014/chart" uri="{C3380CC4-5D6E-409C-BE32-E72D297353CC}">
              <c16:uniqueId val="{00000001-A75B-4B37-8E35-BE89204197FA}"/>
            </c:ext>
          </c:extLst>
        </c:ser>
        <c:dLbls>
          <c:showLegendKey val="0"/>
          <c:showVal val="0"/>
          <c:showCatName val="0"/>
          <c:showSerName val="0"/>
          <c:showPercent val="0"/>
          <c:showBubbleSize val="0"/>
        </c:dLbls>
        <c:marker val="1"/>
        <c:smooth val="0"/>
        <c:axId val="-1527285408"/>
        <c:axId val="-1527288672"/>
      </c:lineChart>
      <c:dateAx>
        <c:axId val="-1527285408"/>
        <c:scaling>
          <c:orientation val="minMax"/>
        </c:scaling>
        <c:delete val="1"/>
        <c:axPos val="b"/>
        <c:numFmt formatCode="ge" sourceLinked="1"/>
        <c:majorTickMark val="none"/>
        <c:minorTickMark val="none"/>
        <c:tickLblPos val="none"/>
        <c:crossAx val="-1527288672"/>
        <c:crosses val="autoZero"/>
        <c:auto val="1"/>
        <c:lblOffset val="100"/>
        <c:baseTimeUnit val="years"/>
      </c:dateAx>
      <c:valAx>
        <c:axId val="-1527288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27285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【69.49】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【38.60】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栃木県　宇都宮市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Ac1</v>
      </c>
      <c r="X8" s="48"/>
      <c r="Y8" s="48"/>
      <c r="Z8" s="48"/>
      <c r="AA8" s="48"/>
      <c r="AB8" s="48"/>
      <c r="AC8" s="48"/>
      <c r="AD8" s="49" t="str">
        <f>データ!$M$6</f>
        <v>自治体職員</v>
      </c>
      <c r="AE8" s="49"/>
      <c r="AF8" s="49"/>
      <c r="AG8" s="49"/>
      <c r="AH8" s="49"/>
      <c r="AI8" s="49"/>
      <c r="AJ8" s="49"/>
      <c r="AK8" s="3"/>
      <c r="AL8" s="50">
        <f>データ!S6</f>
        <v>522688</v>
      </c>
      <c r="AM8" s="50"/>
      <c r="AN8" s="50"/>
      <c r="AO8" s="50"/>
      <c r="AP8" s="50"/>
      <c r="AQ8" s="50"/>
      <c r="AR8" s="50"/>
      <c r="AS8" s="50"/>
      <c r="AT8" s="45">
        <f>データ!T6</f>
        <v>416.85</v>
      </c>
      <c r="AU8" s="45"/>
      <c r="AV8" s="45"/>
      <c r="AW8" s="45"/>
      <c r="AX8" s="45"/>
      <c r="AY8" s="45"/>
      <c r="AZ8" s="45"/>
      <c r="BA8" s="45"/>
      <c r="BB8" s="45">
        <f>データ!U6</f>
        <v>1253.9000000000001</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f>データ!O6</f>
        <v>70.599999999999994</v>
      </c>
      <c r="J10" s="45"/>
      <c r="K10" s="45"/>
      <c r="L10" s="45"/>
      <c r="M10" s="45"/>
      <c r="N10" s="45"/>
      <c r="O10" s="45"/>
      <c r="P10" s="45">
        <f>データ!P6</f>
        <v>82.91</v>
      </c>
      <c r="Q10" s="45"/>
      <c r="R10" s="45"/>
      <c r="S10" s="45"/>
      <c r="T10" s="45"/>
      <c r="U10" s="45"/>
      <c r="V10" s="45"/>
      <c r="W10" s="45">
        <f>データ!Q6</f>
        <v>69.38</v>
      </c>
      <c r="X10" s="45"/>
      <c r="Y10" s="45"/>
      <c r="Z10" s="45"/>
      <c r="AA10" s="45"/>
      <c r="AB10" s="45"/>
      <c r="AC10" s="45"/>
      <c r="AD10" s="50">
        <f>データ!R6</f>
        <v>2572</v>
      </c>
      <c r="AE10" s="50"/>
      <c r="AF10" s="50"/>
      <c r="AG10" s="50"/>
      <c r="AH10" s="50"/>
      <c r="AI10" s="50"/>
      <c r="AJ10" s="50"/>
      <c r="AK10" s="2"/>
      <c r="AL10" s="50">
        <f>データ!V6</f>
        <v>431936</v>
      </c>
      <c r="AM10" s="50"/>
      <c r="AN10" s="50"/>
      <c r="AO10" s="50"/>
      <c r="AP10" s="50"/>
      <c r="AQ10" s="50"/>
      <c r="AR10" s="50"/>
      <c r="AS10" s="50"/>
      <c r="AT10" s="45">
        <f>データ!W6</f>
        <v>80.52</v>
      </c>
      <c r="AU10" s="45"/>
      <c r="AV10" s="45"/>
      <c r="AW10" s="45"/>
      <c r="AX10" s="45"/>
      <c r="AY10" s="45"/>
      <c r="AZ10" s="45"/>
      <c r="BA10" s="45"/>
      <c r="BB10" s="45">
        <f>データ!X6</f>
        <v>5364.33</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107</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108</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109</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【108.69】</v>
      </c>
      <c r="F85" s="26" t="str">
        <f>データ!AT6</f>
        <v>【3.28】</v>
      </c>
      <c r="G85" s="26" t="str">
        <f>データ!BE6</f>
        <v>【69.49】</v>
      </c>
      <c r="H85" s="26" t="str">
        <f>データ!BP6</f>
        <v>【682.78】</v>
      </c>
      <c r="I85" s="26" t="str">
        <f>データ!CA6</f>
        <v>【100.91】</v>
      </c>
      <c r="J85" s="26" t="str">
        <f>データ!CL6</f>
        <v>【136.86】</v>
      </c>
      <c r="K85" s="26" t="str">
        <f>データ!CW6</f>
        <v>【58.98】</v>
      </c>
      <c r="L85" s="26" t="str">
        <f>データ!DH6</f>
        <v>【95.20】</v>
      </c>
      <c r="M85" s="26" t="str">
        <f>データ!DS6</f>
        <v>【38.60】</v>
      </c>
      <c r="N85" s="26" t="str">
        <f>データ!ED6</f>
        <v>【5.64】</v>
      </c>
      <c r="O85" s="26" t="str">
        <f>データ!EO6</f>
        <v>【0.23】</v>
      </c>
    </row>
  </sheetData>
  <sheetProtection algorithmName="SHA-512" hashValue="pWIvAnYZUXK9P8aEyDO1XzCyY1/QYup3uZ89I5gCkoMatJqm2heeh2JaUBOlE56GKnePExoroFiCHokawtHvfQ==" saltValue="gbBCaCbh/88vuXVIv0xJe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6" t="s">
        <v>52</v>
      </c>
      <c r="I3" s="77"/>
      <c r="J3" s="77"/>
      <c r="K3" s="77"/>
      <c r="L3" s="77"/>
      <c r="M3" s="77"/>
      <c r="N3" s="77"/>
      <c r="O3" s="77"/>
      <c r="P3" s="77"/>
      <c r="Q3" s="77"/>
      <c r="R3" s="77"/>
      <c r="S3" s="77"/>
      <c r="T3" s="77"/>
      <c r="U3" s="77"/>
      <c r="V3" s="77"/>
      <c r="W3" s="77"/>
      <c r="X3" s="78"/>
      <c r="Y3" s="82" t="s">
        <v>53</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28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8" x14ac:dyDescent="0.15">
      <c r="A4" s="28" t="s">
        <v>54</v>
      </c>
      <c r="B4" s="30"/>
      <c r="C4" s="30"/>
      <c r="D4" s="30"/>
      <c r="E4" s="30"/>
      <c r="F4" s="30"/>
      <c r="G4" s="30"/>
      <c r="H4" s="79"/>
      <c r="I4" s="80"/>
      <c r="J4" s="80"/>
      <c r="K4" s="80"/>
      <c r="L4" s="80"/>
      <c r="M4" s="80"/>
      <c r="N4" s="80"/>
      <c r="O4" s="80"/>
      <c r="P4" s="80"/>
      <c r="Q4" s="80"/>
      <c r="R4" s="80"/>
      <c r="S4" s="80"/>
      <c r="T4" s="80"/>
      <c r="U4" s="80"/>
      <c r="V4" s="80"/>
      <c r="W4" s="80"/>
      <c r="X4" s="81"/>
      <c r="Y4" s="75" t="s">
        <v>55</v>
      </c>
      <c r="Z4" s="75"/>
      <c r="AA4" s="75"/>
      <c r="AB4" s="75"/>
      <c r="AC4" s="75"/>
      <c r="AD4" s="75"/>
      <c r="AE4" s="75"/>
      <c r="AF4" s="75"/>
      <c r="AG4" s="75"/>
      <c r="AH4" s="75"/>
      <c r="AI4" s="75"/>
      <c r="AJ4" s="75" t="s">
        <v>56</v>
      </c>
      <c r="AK4" s="75"/>
      <c r="AL4" s="75"/>
      <c r="AM4" s="75"/>
      <c r="AN4" s="75"/>
      <c r="AO4" s="75"/>
      <c r="AP4" s="75"/>
      <c r="AQ4" s="75"/>
      <c r="AR4" s="75"/>
      <c r="AS4" s="75"/>
      <c r="AT4" s="75"/>
      <c r="AU4" s="75" t="s">
        <v>57</v>
      </c>
      <c r="AV4" s="75"/>
      <c r="AW4" s="75"/>
      <c r="AX4" s="75"/>
      <c r="AY4" s="75"/>
      <c r="AZ4" s="75"/>
      <c r="BA4" s="75"/>
      <c r="BB4" s="75"/>
      <c r="BC4" s="75"/>
      <c r="BD4" s="75"/>
      <c r="BE4" s="75"/>
      <c r="BF4" s="75" t="s">
        <v>58</v>
      </c>
      <c r="BG4" s="75"/>
      <c r="BH4" s="75"/>
      <c r="BI4" s="75"/>
      <c r="BJ4" s="75"/>
      <c r="BK4" s="75"/>
      <c r="BL4" s="75"/>
      <c r="BM4" s="75"/>
      <c r="BN4" s="75"/>
      <c r="BO4" s="75"/>
      <c r="BP4" s="75"/>
      <c r="BQ4" s="75" t="s">
        <v>59</v>
      </c>
      <c r="BR4" s="75"/>
      <c r="BS4" s="75"/>
      <c r="BT4" s="75"/>
      <c r="BU4" s="75"/>
      <c r="BV4" s="75"/>
      <c r="BW4" s="75"/>
      <c r="BX4" s="75"/>
      <c r="BY4" s="75"/>
      <c r="BZ4" s="75"/>
      <c r="CA4" s="75"/>
      <c r="CB4" s="75" t="s">
        <v>60</v>
      </c>
      <c r="CC4" s="75"/>
      <c r="CD4" s="75"/>
      <c r="CE4" s="75"/>
      <c r="CF4" s="75"/>
      <c r="CG4" s="75"/>
      <c r="CH4" s="75"/>
      <c r="CI4" s="75"/>
      <c r="CJ4" s="75"/>
      <c r="CK4" s="75"/>
      <c r="CL4" s="75"/>
      <c r="CM4" s="75" t="s">
        <v>61</v>
      </c>
      <c r="CN4" s="75"/>
      <c r="CO4" s="75"/>
      <c r="CP4" s="75"/>
      <c r="CQ4" s="75"/>
      <c r="CR4" s="75"/>
      <c r="CS4" s="75"/>
      <c r="CT4" s="75"/>
      <c r="CU4" s="75"/>
      <c r="CV4" s="75"/>
      <c r="CW4" s="75"/>
      <c r="CX4" s="75" t="s">
        <v>62</v>
      </c>
      <c r="CY4" s="75"/>
      <c r="CZ4" s="75"/>
      <c r="DA4" s="75"/>
      <c r="DB4" s="75"/>
      <c r="DC4" s="75"/>
      <c r="DD4" s="75"/>
      <c r="DE4" s="75"/>
      <c r="DF4" s="75"/>
      <c r="DG4" s="75"/>
      <c r="DH4" s="75"/>
      <c r="DI4" s="75" t="s">
        <v>63</v>
      </c>
      <c r="DJ4" s="75"/>
      <c r="DK4" s="75"/>
      <c r="DL4" s="75"/>
      <c r="DM4" s="75"/>
      <c r="DN4" s="75"/>
      <c r="DO4" s="75"/>
      <c r="DP4" s="75"/>
      <c r="DQ4" s="75"/>
      <c r="DR4" s="75"/>
      <c r="DS4" s="75"/>
      <c r="DT4" s="75" t="s">
        <v>64</v>
      </c>
      <c r="DU4" s="75"/>
      <c r="DV4" s="75"/>
      <c r="DW4" s="75"/>
      <c r="DX4" s="75"/>
      <c r="DY4" s="75"/>
      <c r="DZ4" s="75"/>
      <c r="EA4" s="75"/>
      <c r="EB4" s="75"/>
      <c r="EC4" s="75"/>
      <c r="ED4" s="75"/>
      <c r="EE4" s="75" t="s">
        <v>65</v>
      </c>
      <c r="EF4" s="75"/>
      <c r="EG4" s="75"/>
      <c r="EH4" s="75"/>
      <c r="EI4" s="75"/>
      <c r="EJ4" s="75"/>
      <c r="EK4" s="75"/>
      <c r="EL4" s="75"/>
      <c r="EM4" s="75"/>
      <c r="EN4" s="75"/>
      <c r="EO4" s="75"/>
    </row>
    <row r="5" spans="1:148" x14ac:dyDescent="0.15">
      <c r="A5" s="28" t="s">
        <v>66</v>
      </c>
      <c r="B5" s="31"/>
      <c r="C5" s="31"/>
      <c r="D5" s="31"/>
      <c r="E5" s="31"/>
      <c r="F5" s="31"/>
      <c r="G5" s="31"/>
      <c r="H5" s="32" t="s">
        <v>67</v>
      </c>
      <c r="I5" s="32" t="s">
        <v>68</v>
      </c>
      <c r="J5" s="32" t="s">
        <v>69</v>
      </c>
      <c r="K5" s="32" t="s">
        <v>70</v>
      </c>
      <c r="L5" s="32" t="s">
        <v>71</v>
      </c>
      <c r="M5" s="32" t="s">
        <v>5</v>
      </c>
      <c r="N5" s="32" t="s">
        <v>72</v>
      </c>
      <c r="O5" s="32" t="s">
        <v>73</v>
      </c>
      <c r="P5" s="32" t="s">
        <v>74</v>
      </c>
      <c r="Q5" s="32" t="s">
        <v>75</v>
      </c>
      <c r="R5" s="32" t="s">
        <v>76</v>
      </c>
      <c r="S5" s="32" t="s">
        <v>77</v>
      </c>
      <c r="T5" s="32" t="s">
        <v>78</v>
      </c>
      <c r="U5" s="32" t="s">
        <v>79</v>
      </c>
      <c r="V5" s="32" t="s">
        <v>80</v>
      </c>
      <c r="W5" s="32" t="s">
        <v>81</v>
      </c>
      <c r="X5" s="32" t="s">
        <v>82</v>
      </c>
      <c r="Y5" s="32" t="s">
        <v>83</v>
      </c>
      <c r="Z5" s="32" t="s">
        <v>84</v>
      </c>
      <c r="AA5" s="32" t="s">
        <v>85</v>
      </c>
      <c r="AB5" s="32" t="s">
        <v>86</v>
      </c>
      <c r="AC5" s="32" t="s">
        <v>87</v>
      </c>
      <c r="AD5" s="32" t="s">
        <v>88</v>
      </c>
      <c r="AE5" s="32" t="s">
        <v>89</v>
      </c>
      <c r="AF5" s="32" t="s">
        <v>90</v>
      </c>
      <c r="AG5" s="32" t="s">
        <v>91</v>
      </c>
      <c r="AH5" s="32" t="s">
        <v>92</v>
      </c>
      <c r="AI5" s="32" t="s">
        <v>31</v>
      </c>
      <c r="AJ5" s="32" t="s">
        <v>83</v>
      </c>
      <c r="AK5" s="32" t="s">
        <v>84</v>
      </c>
      <c r="AL5" s="32" t="s">
        <v>85</v>
      </c>
      <c r="AM5" s="32" t="s">
        <v>86</v>
      </c>
      <c r="AN5" s="32" t="s">
        <v>87</v>
      </c>
      <c r="AO5" s="32" t="s">
        <v>88</v>
      </c>
      <c r="AP5" s="32" t="s">
        <v>89</v>
      </c>
      <c r="AQ5" s="32" t="s">
        <v>90</v>
      </c>
      <c r="AR5" s="32" t="s">
        <v>91</v>
      </c>
      <c r="AS5" s="32" t="s">
        <v>92</v>
      </c>
      <c r="AT5" s="32" t="s">
        <v>93</v>
      </c>
      <c r="AU5" s="32" t="s">
        <v>83</v>
      </c>
      <c r="AV5" s="32" t="s">
        <v>84</v>
      </c>
      <c r="AW5" s="32" t="s">
        <v>85</v>
      </c>
      <c r="AX5" s="32" t="s">
        <v>86</v>
      </c>
      <c r="AY5" s="32" t="s">
        <v>87</v>
      </c>
      <c r="AZ5" s="32" t="s">
        <v>88</v>
      </c>
      <c r="BA5" s="32" t="s">
        <v>89</v>
      </c>
      <c r="BB5" s="32" t="s">
        <v>90</v>
      </c>
      <c r="BC5" s="32" t="s">
        <v>91</v>
      </c>
      <c r="BD5" s="32" t="s">
        <v>92</v>
      </c>
      <c r="BE5" s="32" t="s">
        <v>93</v>
      </c>
      <c r="BF5" s="32" t="s">
        <v>83</v>
      </c>
      <c r="BG5" s="32" t="s">
        <v>84</v>
      </c>
      <c r="BH5" s="32" t="s">
        <v>85</v>
      </c>
      <c r="BI5" s="32" t="s">
        <v>86</v>
      </c>
      <c r="BJ5" s="32" t="s">
        <v>87</v>
      </c>
      <c r="BK5" s="32" t="s">
        <v>88</v>
      </c>
      <c r="BL5" s="32" t="s">
        <v>89</v>
      </c>
      <c r="BM5" s="32" t="s">
        <v>90</v>
      </c>
      <c r="BN5" s="32" t="s">
        <v>91</v>
      </c>
      <c r="BO5" s="32" t="s">
        <v>92</v>
      </c>
      <c r="BP5" s="32" t="s">
        <v>93</v>
      </c>
      <c r="BQ5" s="32" t="s">
        <v>83</v>
      </c>
      <c r="BR5" s="32" t="s">
        <v>84</v>
      </c>
      <c r="BS5" s="32" t="s">
        <v>85</v>
      </c>
      <c r="BT5" s="32" t="s">
        <v>86</v>
      </c>
      <c r="BU5" s="32" t="s">
        <v>87</v>
      </c>
      <c r="BV5" s="32" t="s">
        <v>88</v>
      </c>
      <c r="BW5" s="32" t="s">
        <v>89</v>
      </c>
      <c r="BX5" s="32" t="s">
        <v>90</v>
      </c>
      <c r="BY5" s="32" t="s">
        <v>91</v>
      </c>
      <c r="BZ5" s="32" t="s">
        <v>92</v>
      </c>
      <c r="CA5" s="32" t="s">
        <v>93</v>
      </c>
      <c r="CB5" s="32" t="s">
        <v>83</v>
      </c>
      <c r="CC5" s="32" t="s">
        <v>84</v>
      </c>
      <c r="CD5" s="32" t="s">
        <v>85</v>
      </c>
      <c r="CE5" s="32" t="s">
        <v>86</v>
      </c>
      <c r="CF5" s="32" t="s">
        <v>87</v>
      </c>
      <c r="CG5" s="32" t="s">
        <v>88</v>
      </c>
      <c r="CH5" s="32" t="s">
        <v>89</v>
      </c>
      <c r="CI5" s="32" t="s">
        <v>90</v>
      </c>
      <c r="CJ5" s="32" t="s">
        <v>91</v>
      </c>
      <c r="CK5" s="32" t="s">
        <v>92</v>
      </c>
      <c r="CL5" s="32" t="s">
        <v>93</v>
      </c>
      <c r="CM5" s="32" t="s">
        <v>83</v>
      </c>
      <c r="CN5" s="32" t="s">
        <v>84</v>
      </c>
      <c r="CO5" s="32" t="s">
        <v>85</v>
      </c>
      <c r="CP5" s="32" t="s">
        <v>86</v>
      </c>
      <c r="CQ5" s="32" t="s">
        <v>87</v>
      </c>
      <c r="CR5" s="32" t="s">
        <v>88</v>
      </c>
      <c r="CS5" s="32" t="s">
        <v>89</v>
      </c>
      <c r="CT5" s="32" t="s">
        <v>90</v>
      </c>
      <c r="CU5" s="32" t="s">
        <v>91</v>
      </c>
      <c r="CV5" s="32" t="s">
        <v>92</v>
      </c>
      <c r="CW5" s="32" t="s">
        <v>93</v>
      </c>
      <c r="CX5" s="32" t="s">
        <v>83</v>
      </c>
      <c r="CY5" s="32" t="s">
        <v>84</v>
      </c>
      <c r="CZ5" s="32" t="s">
        <v>85</v>
      </c>
      <c r="DA5" s="32" t="s">
        <v>86</v>
      </c>
      <c r="DB5" s="32" t="s">
        <v>87</v>
      </c>
      <c r="DC5" s="32" t="s">
        <v>88</v>
      </c>
      <c r="DD5" s="32" t="s">
        <v>89</v>
      </c>
      <c r="DE5" s="32" t="s">
        <v>90</v>
      </c>
      <c r="DF5" s="32" t="s">
        <v>91</v>
      </c>
      <c r="DG5" s="32" t="s">
        <v>92</v>
      </c>
      <c r="DH5" s="32" t="s">
        <v>93</v>
      </c>
      <c r="DI5" s="32" t="s">
        <v>83</v>
      </c>
      <c r="DJ5" s="32" t="s">
        <v>84</v>
      </c>
      <c r="DK5" s="32" t="s">
        <v>85</v>
      </c>
      <c r="DL5" s="32" t="s">
        <v>86</v>
      </c>
      <c r="DM5" s="32" t="s">
        <v>87</v>
      </c>
      <c r="DN5" s="32" t="s">
        <v>88</v>
      </c>
      <c r="DO5" s="32" t="s">
        <v>89</v>
      </c>
      <c r="DP5" s="32" t="s">
        <v>90</v>
      </c>
      <c r="DQ5" s="32" t="s">
        <v>91</v>
      </c>
      <c r="DR5" s="32" t="s">
        <v>92</v>
      </c>
      <c r="DS5" s="32" t="s">
        <v>93</v>
      </c>
      <c r="DT5" s="32" t="s">
        <v>83</v>
      </c>
      <c r="DU5" s="32" t="s">
        <v>84</v>
      </c>
      <c r="DV5" s="32" t="s">
        <v>85</v>
      </c>
      <c r="DW5" s="32" t="s">
        <v>86</v>
      </c>
      <c r="DX5" s="32" t="s">
        <v>87</v>
      </c>
      <c r="DY5" s="32" t="s">
        <v>88</v>
      </c>
      <c r="DZ5" s="32" t="s">
        <v>89</v>
      </c>
      <c r="EA5" s="32" t="s">
        <v>90</v>
      </c>
      <c r="EB5" s="32" t="s">
        <v>91</v>
      </c>
      <c r="EC5" s="32" t="s">
        <v>92</v>
      </c>
      <c r="ED5" s="32" t="s">
        <v>93</v>
      </c>
      <c r="EE5" s="32" t="s">
        <v>83</v>
      </c>
      <c r="EF5" s="32" t="s">
        <v>84</v>
      </c>
      <c r="EG5" s="32" t="s">
        <v>85</v>
      </c>
      <c r="EH5" s="32" t="s">
        <v>86</v>
      </c>
      <c r="EI5" s="32" t="s">
        <v>87</v>
      </c>
      <c r="EJ5" s="32" t="s">
        <v>88</v>
      </c>
      <c r="EK5" s="32" t="s">
        <v>89</v>
      </c>
      <c r="EL5" s="32" t="s">
        <v>90</v>
      </c>
      <c r="EM5" s="32" t="s">
        <v>91</v>
      </c>
      <c r="EN5" s="32" t="s">
        <v>92</v>
      </c>
      <c r="EO5" s="32" t="s">
        <v>93</v>
      </c>
    </row>
    <row r="6" spans="1:148" s="36" customFormat="1" x14ac:dyDescent="0.15">
      <c r="A6" s="28" t="s">
        <v>94</v>
      </c>
      <c r="B6" s="33">
        <f>B7</f>
        <v>2018</v>
      </c>
      <c r="C6" s="33">
        <f t="shared" ref="C6:X6" si="3">C7</f>
        <v>92011</v>
      </c>
      <c r="D6" s="33">
        <f t="shared" si="3"/>
        <v>46</v>
      </c>
      <c r="E6" s="33">
        <f t="shared" si="3"/>
        <v>17</v>
      </c>
      <c r="F6" s="33">
        <f t="shared" si="3"/>
        <v>1</v>
      </c>
      <c r="G6" s="33">
        <f t="shared" si="3"/>
        <v>0</v>
      </c>
      <c r="H6" s="33" t="str">
        <f t="shared" si="3"/>
        <v>栃木県　宇都宮市</v>
      </c>
      <c r="I6" s="33" t="str">
        <f t="shared" si="3"/>
        <v>法適用</v>
      </c>
      <c r="J6" s="33" t="str">
        <f t="shared" si="3"/>
        <v>下水道事業</v>
      </c>
      <c r="K6" s="33" t="str">
        <f t="shared" si="3"/>
        <v>公共下水道</v>
      </c>
      <c r="L6" s="33" t="str">
        <f t="shared" si="3"/>
        <v>Ac1</v>
      </c>
      <c r="M6" s="33" t="str">
        <f t="shared" si="3"/>
        <v>自治体職員</v>
      </c>
      <c r="N6" s="34" t="str">
        <f t="shared" si="3"/>
        <v>-</v>
      </c>
      <c r="O6" s="34">
        <f t="shared" si="3"/>
        <v>70.599999999999994</v>
      </c>
      <c r="P6" s="34">
        <f t="shared" si="3"/>
        <v>82.91</v>
      </c>
      <c r="Q6" s="34">
        <f t="shared" si="3"/>
        <v>69.38</v>
      </c>
      <c r="R6" s="34">
        <f t="shared" si="3"/>
        <v>2572</v>
      </c>
      <c r="S6" s="34">
        <f t="shared" si="3"/>
        <v>522688</v>
      </c>
      <c r="T6" s="34">
        <f t="shared" si="3"/>
        <v>416.85</v>
      </c>
      <c r="U6" s="34">
        <f t="shared" si="3"/>
        <v>1253.9000000000001</v>
      </c>
      <c r="V6" s="34">
        <f t="shared" si="3"/>
        <v>431936</v>
      </c>
      <c r="W6" s="34">
        <f t="shared" si="3"/>
        <v>80.52</v>
      </c>
      <c r="X6" s="34">
        <f t="shared" si="3"/>
        <v>5364.33</v>
      </c>
      <c r="Y6" s="35">
        <f>IF(Y7="",NA(),Y7)</f>
        <v>112.74</v>
      </c>
      <c r="Z6" s="35">
        <f t="shared" ref="Z6:AH6" si="4">IF(Z7="",NA(),Z7)</f>
        <v>111.35</v>
      </c>
      <c r="AA6" s="35">
        <f t="shared" si="4"/>
        <v>110.88</v>
      </c>
      <c r="AB6" s="35">
        <f t="shared" si="4"/>
        <v>111.85</v>
      </c>
      <c r="AC6" s="35">
        <f t="shared" si="4"/>
        <v>108.61</v>
      </c>
      <c r="AD6" s="35">
        <f t="shared" si="4"/>
        <v>105.47</v>
      </c>
      <c r="AE6" s="35">
        <f t="shared" si="4"/>
        <v>106.67</v>
      </c>
      <c r="AF6" s="35">
        <f t="shared" si="4"/>
        <v>107.45</v>
      </c>
      <c r="AG6" s="35">
        <f t="shared" si="4"/>
        <v>107.43</v>
      </c>
      <c r="AH6" s="35">
        <f t="shared" si="4"/>
        <v>107.64</v>
      </c>
      <c r="AI6" s="34" t="str">
        <f>IF(AI7="","",IF(AI7="-","【-】","【"&amp;SUBSTITUTE(TEXT(AI7,"#,##0.00"),"-","△")&amp;"】"))</f>
        <v>【108.69】</v>
      </c>
      <c r="AJ6" s="34">
        <f>IF(AJ7="",NA(),AJ7)</f>
        <v>0</v>
      </c>
      <c r="AK6" s="34">
        <f t="shared" ref="AK6:AS6" si="5">IF(AK7="",NA(),AK7)</f>
        <v>0</v>
      </c>
      <c r="AL6" s="34">
        <f t="shared" si="5"/>
        <v>0</v>
      </c>
      <c r="AM6" s="34">
        <f t="shared" si="5"/>
        <v>0</v>
      </c>
      <c r="AN6" s="34">
        <f t="shared" si="5"/>
        <v>0</v>
      </c>
      <c r="AO6" s="35">
        <f t="shared" si="5"/>
        <v>13.3</v>
      </c>
      <c r="AP6" s="35">
        <f t="shared" si="5"/>
        <v>12.51</v>
      </c>
      <c r="AQ6" s="35">
        <f t="shared" si="5"/>
        <v>11.01</v>
      </c>
      <c r="AR6" s="35">
        <f t="shared" si="5"/>
        <v>10.199999999999999</v>
      </c>
      <c r="AS6" s="35">
        <f t="shared" si="5"/>
        <v>9.1999999999999993</v>
      </c>
      <c r="AT6" s="34" t="str">
        <f>IF(AT7="","",IF(AT7="-","【-】","【"&amp;SUBSTITUTE(TEXT(AT7,"#,##0.00"),"-","△")&amp;"】"))</f>
        <v>【3.28】</v>
      </c>
      <c r="AU6" s="35">
        <f>IF(AU7="",NA(),AU7)</f>
        <v>70.08</v>
      </c>
      <c r="AV6" s="35">
        <f t="shared" ref="AV6:BD6" si="6">IF(AV7="",NA(),AV7)</f>
        <v>78.7</v>
      </c>
      <c r="AW6" s="35">
        <f t="shared" si="6"/>
        <v>85.86</v>
      </c>
      <c r="AX6" s="35">
        <f t="shared" si="6"/>
        <v>85.13</v>
      </c>
      <c r="AY6" s="35">
        <f t="shared" si="6"/>
        <v>93.22</v>
      </c>
      <c r="AZ6" s="35">
        <f t="shared" si="6"/>
        <v>52.63</v>
      </c>
      <c r="BA6" s="35">
        <f t="shared" si="6"/>
        <v>54.09</v>
      </c>
      <c r="BB6" s="35">
        <f t="shared" si="6"/>
        <v>54.03</v>
      </c>
      <c r="BC6" s="35">
        <f t="shared" si="6"/>
        <v>65.83</v>
      </c>
      <c r="BD6" s="35">
        <f t="shared" si="6"/>
        <v>72.22</v>
      </c>
      <c r="BE6" s="34" t="str">
        <f>IF(BE7="","",IF(BE7="-","【-】","【"&amp;SUBSTITUTE(TEXT(BE7,"#,##0.00"),"-","△")&amp;"】"))</f>
        <v>【69.49】</v>
      </c>
      <c r="BF6" s="35">
        <f>IF(BF7="",NA(),BF7)</f>
        <v>307.19</v>
      </c>
      <c r="BG6" s="35">
        <f t="shared" ref="BG6:BO6" si="7">IF(BG7="",NA(),BG7)</f>
        <v>310.94</v>
      </c>
      <c r="BH6" s="35">
        <f t="shared" si="7"/>
        <v>239.22</v>
      </c>
      <c r="BI6" s="35">
        <f t="shared" si="7"/>
        <v>206.07</v>
      </c>
      <c r="BJ6" s="35">
        <f t="shared" si="7"/>
        <v>151.72</v>
      </c>
      <c r="BK6" s="35">
        <f t="shared" si="7"/>
        <v>843.57</v>
      </c>
      <c r="BL6" s="35">
        <f t="shared" si="7"/>
        <v>845.86</v>
      </c>
      <c r="BM6" s="35">
        <f t="shared" si="7"/>
        <v>802.49</v>
      </c>
      <c r="BN6" s="35">
        <f t="shared" si="7"/>
        <v>805.14</v>
      </c>
      <c r="BO6" s="35">
        <f t="shared" si="7"/>
        <v>730.93</v>
      </c>
      <c r="BP6" s="34" t="str">
        <f>IF(BP7="","",IF(BP7="-","【-】","【"&amp;SUBSTITUTE(TEXT(BP7,"#,##0.00"),"-","△")&amp;"】"))</f>
        <v>【682.78】</v>
      </c>
      <c r="BQ6" s="35">
        <f>IF(BQ7="",NA(),BQ7)</f>
        <v>127.11</v>
      </c>
      <c r="BR6" s="35">
        <f t="shared" ref="BR6:BZ6" si="8">IF(BR7="",NA(),BR7)</f>
        <v>125.23</v>
      </c>
      <c r="BS6" s="35">
        <f t="shared" si="8"/>
        <v>124.06</v>
      </c>
      <c r="BT6" s="35">
        <f t="shared" si="8"/>
        <v>126.15</v>
      </c>
      <c r="BU6" s="35">
        <f t="shared" si="8"/>
        <v>98.41</v>
      </c>
      <c r="BV6" s="35">
        <f t="shared" si="8"/>
        <v>99.86</v>
      </c>
      <c r="BW6" s="35">
        <f t="shared" si="8"/>
        <v>101.88</v>
      </c>
      <c r="BX6" s="35">
        <f t="shared" si="8"/>
        <v>103.18</v>
      </c>
      <c r="BY6" s="35">
        <f t="shared" si="8"/>
        <v>100.22</v>
      </c>
      <c r="BZ6" s="35">
        <f t="shared" si="8"/>
        <v>98.09</v>
      </c>
      <c r="CA6" s="34" t="str">
        <f>IF(CA7="","",IF(CA7="-","【-】","【"&amp;SUBSTITUTE(TEXT(CA7,"#,##0.00"),"-","△")&amp;"】"))</f>
        <v>【100.91】</v>
      </c>
      <c r="CB6" s="35">
        <f>IF(CB7="",NA(),CB7)</f>
        <v>119.11</v>
      </c>
      <c r="CC6" s="35">
        <f t="shared" ref="CC6:CK6" si="9">IF(CC7="",NA(),CC7)</f>
        <v>120.82</v>
      </c>
      <c r="CD6" s="35">
        <f t="shared" si="9"/>
        <v>122.25</v>
      </c>
      <c r="CE6" s="35">
        <f t="shared" si="9"/>
        <v>120.34</v>
      </c>
      <c r="CF6" s="35">
        <f t="shared" si="9"/>
        <v>154.30000000000001</v>
      </c>
      <c r="CG6" s="35">
        <f t="shared" si="9"/>
        <v>147.29</v>
      </c>
      <c r="CH6" s="35">
        <f t="shared" si="9"/>
        <v>143.15</v>
      </c>
      <c r="CI6" s="35">
        <f t="shared" si="9"/>
        <v>141.11000000000001</v>
      </c>
      <c r="CJ6" s="35">
        <f t="shared" si="9"/>
        <v>144.79</v>
      </c>
      <c r="CK6" s="35">
        <f t="shared" si="9"/>
        <v>146.08000000000001</v>
      </c>
      <c r="CL6" s="34" t="str">
        <f>IF(CL7="","",IF(CL7="-","【-】","【"&amp;SUBSTITUTE(TEXT(CL7,"#,##0.00"),"-","△")&amp;"】"))</f>
        <v>【136.86】</v>
      </c>
      <c r="CM6" s="35">
        <f>IF(CM7="",NA(),CM7)</f>
        <v>84.18</v>
      </c>
      <c r="CN6" s="35">
        <f t="shared" ref="CN6:CV6" si="10">IF(CN7="",NA(),CN7)</f>
        <v>81.36</v>
      </c>
      <c r="CO6" s="35">
        <f t="shared" si="10"/>
        <v>85.13</v>
      </c>
      <c r="CP6" s="35">
        <f t="shared" si="10"/>
        <v>79.39</v>
      </c>
      <c r="CQ6" s="35">
        <f t="shared" si="10"/>
        <v>79</v>
      </c>
      <c r="CR6" s="35">
        <f t="shared" si="10"/>
        <v>61.03</v>
      </c>
      <c r="CS6" s="35">
        <f t="shared" si="10"/>
        <v>62.5</v>
      </c>
      <c r="CT6" s="35">
        <f t="shared" si="10"/>
        <v>63.26</v>
      </c>
      <c r="CU6" s="35">
        <f t="shared" si="10"/>
        <v>61.54</v>
      </c>
      <c r="CV6" s="35">
        <f t="shared" si="10"/>
        <v>61.93</v>
      </c>
      <c r="CW6" s="34" t="str">
        <f>IF(CW7="","",IF(CW7="-","【-】","【"&amp;SUBSTITUTE(TEXT(CW7,"#,##0.00"),"-","△")&amp;"】"))</f>
        <v>【58.98】</v>
      </c>
      <c r="CX6" s="35">
        <f>IF(CX7="",NA(),CX7)</f>
        <v>94.54</v>
      </c>
      <c r="CY6" s="35">
        <f t="shared" ref="CY6:DG6" si="11">IF(CY7="",NA(),CY7)</f>
        <v>96.06</v>
      </c>
      <c r="CZ6" s="35">
        <f t="shared" si="11"/>
        <v>95.94</v>
      </c>
      <c r="DA6" s="35">
        <f t="shared" si="11"/>
        <v>95.94</v>
      </c>
      <c r="DB6" s="35">
        <f t="shared" si="11"/>
        <v>96.17</v>
      </c>
      <c r="DC6" s="35">
        <f t="shared" si="11"/>
        <v>93.83</v>
      </c>
      <c r="DD6" s="35">
        <f t="shared" si="11"/>
        <v>93.88</v>
      </c>
      <c r="DE6" s="35">
        <f t="shared" si="11"/>
        <v>94.07</v>
      </c>
      <c r="DF6" s="35">
        <f t="shared" si="11"/>
        <v>94.13</v>
      </c>
      <c r="DG6" s="35">
        <f t="shared" si="11"/>
        <v>94.45</v>
      </c>
      <c r="DH6" s="34" t="str">
        <f>IF(DH7="","",IF(DH7="-","【-】","【"&amp;SUBSTITUTE(TEXT(DH7,"#,##0.00"),"-","△")&amp;"】"))</f>
        <v>【95.20】</v>
      </c>
      <c r="DI6" s="35">
        <f>IF(DI7="",NA(),DI7)</f>
        <v>36.42</v>
      </c>
      <c r="DJ6" s="35">
        <f t="shared" ref="DJ6:DR6" si="12">IF(DJ7="",NA(),DJ7)</f>
        <v>38.33</v>
      </c>
      <c r="DK6" s="35">
        <f t="shared" si="12"/>
        <v>38.450000000000003</v>
      </c>
      <c r="DL6" s="35">
        <f t="shared" si="12"/>
        <v>40.31</v>
      </c>
      <c r="DM6" s="35">
        <f t="shared" si="12"/>
        <v>42.21</v>
      </c>
      <c r="DN6" s="35">
        <f t="shared" si="12"/>
        <v>28.06</v>
      </c>
      <c r="DO6" s="35">
        <f t="shared" si="12"/>
        <v>29.48</v>
      </c>
      <c r="DP6" s="35">
        <f t="shared" si="12"/>
        <v>28.95</v>
      </c>
      <c r="DQ6" s="35">
        <f t="shared" si="12"/>
        <v>30.11</v>
      </c>
      <c r="DR6" s="35">
        <f t="shared" si="12"/>
        <v>30.45</v>
      </c>
      <c r="DS6" s="34" t="str">
        <f>IF(DS7="","",IF(DS7="-","【-】","【"&amp;SUBSTITUTE(TEXT(DS7,"#,##0.00"),"-","△")&amp;"】"))</f>
        <v>【38.60】</v>
      </c>
      <c r="DT6" s="35">
        <f>IF(DT7="",NA(),DT7)</f>
        <v>1.67</v>
      </c>
      <c r="DU6" s="35">
        <f t="shared" ref="DU6:EC6" si="13">IF(DU7="",NA(),DU7)</f>
        <v>2.1800000000000002</v>
      </c>
      <c r="DV6" s="35">
        <f t="shared" si="13"/>
        <v>2.48</v>
      </c>
      <c r="DW6" s="35">
        <f t="shared" si="13"/>
        <v>2.4900000000000002</v>
      </c>
      <c r="DX6" s="35">
        <f t="shared" si="13"/>
        <v>2.83</v>
      </c>
      <c r="DY6" s="35">
        <f t="shared" si="13"/>
        <v>3.32</v>
      </c>
      <c r="DZ6" s="35">
        <f t="shared" si="13"/>
        <v>3.89</v>
      </c>
      <c r="EA6" s="35">
        <f t="shared" si="13"/>
        <v>4.07</v>
      </c>
      <c r="EB6" s="35">
        <f t="shared" si="13"/>
        <v>4.54</v>
      </c>
      <c r="EC6" s="35">
        <f t="shared" si="13"/>
        <v>4.8499999999999996</v>
      </c>
      <c r="ED6" s="34" t="str">
        <f>IF(ED7="","",IF(ED7="-","【-】","【"&amp;SUBSTITUTE(TEXT(ED7,"#,##0.00"),"-","△")&amp;"】"))</f>
        <v>【5.64】</v>
      </c>
      <c r="EE6" s="35">
        <f>IF(EE7="",NA(),EE7)</f>
        <v>0.03</v>
      </c>
      <c r="EF6" s="35">
        <f t="shared" ref="EF6:EN6" si="14">IF(EF7="",NA(),EF7)</f>
        <v>0.05</v>
      </c>
      <c r="EG6" s="35">
        <f t="shared" si="14"/>
        <v>0.62</v>
      </c>
      <c r="EH6" s="35">
        <f t="shared" si="14"/>
        <v>0.33</v>
      </c>
      <c r="EI6" s="35">
        <f t="shared" si="14"/>
        <v>7.0000000000000007E-2</v>
      </c>
      <c r="EJ6" s="35">
        <f t="shared" si="14"/>
        <v>0.11</v>
      </c>
      <c r="EK6" s="35">
        <f t="shared" si="14"/>
        <v>0.12</v>
      </c>
      <c r="EL6" s="35">
        <f t="shared" si="14"/>
        <v>0.13</v>
      </c>
      <c r="EM6" s="35">
        <f t="shared" si="14"/>
        <v>0.17</v>
      </c>
      <c r="EN6" s="35">
        <f t="shared" si="14"/>
        <v>0.21</v>
      </c>
      <c r="EO6" s="34" t="str">
        <f>IF(EO7="","",IF(EO7="-","【-】","【"&amp;SUBSTITUTE(TEXT(EO7,"#,##0.00"),"-","△")&amp;"】"))</f>
        <v>【0.23】</v>
      </c>
    </row>
    <row r="7" spans="1:148" s="36" customFormat="1" x14ac:dyDescent="0.15">
      <c r="A7" s="28"/>
      <c r="B7" s="37">
        <v>2018</v>
      </c>
      <c r="C7" s="37">
        <v>92011</v>
      </c>
      <c r="D7" s="37">
        <v>46</v>
      </c>
      <c r="E7" s="37">
        <v>17</v>
      </c>
      <c r="F7" s="37">
        <v>1</v>
      </c>
      <c r="G7" s="37">
        <v>0</v>
      </c>
      <c r="H7" s="37" t="s">
        <v>95</v>
      </c>
      <c r="I7" s="37" t="s">
        <v>96</v>
      </c>
      <c r="J7" s="37" t="s">
        <v>97</v>
      </c>
      <c r="K7" s="37" t="s">
        <v>98</v>
      </c>
      <c r="L7" s="37" t="s">
        <v>99</v>
      </c>
      <c r="M7" s="37" t="s">
        <v>100</v>
      </c>
      <c r="N7" s="38" t="s">
        <v>101</v>
      </c>
      <c r="O7" s="38">
        <v>70.599999999999994</v>
      </c>
      <c r="P7" s="38">
        <v>82.91</v>
      </c>
      <c r="Q7" s="38">
        <v>69.38</v>
      </c>
      <c r="R7" s="38">
        <v>2572</v>
      </c>
      <c r="S7" s="38">
        <v>522688</v>
      </c>
      <c r="T7" s="38">
        <v>416.85</v>
      </c>
      <c r="U7" s="38">
        <v>1253.9000000000001</v>
      </c>
      <c r="V7" s="38">
        <v>431936</v>
      </c>
      <c r="W7" s="38">
        <v>80.52</v>
      </c>
      <c r="X7" s="38">
        <v>5364.33</v>
      </c>
      <c r="Y7" s="38">
        <v>112.74</v>
      </c>
      <c r="Z7" s="38">
        <v>111.35</v>
      </c>
      <c r="AA7" s="38">
        <v>110.88</v>
      </c>
      <c r="AB7" s="38">
        <v>111.85</v>
      </c>
      <c r="AC7" s="38">
        <v>108.61</v>
      </c>
      <c r="AD7" s="38">
        <v>105.47</v>
      </c>
      <c r="AE7" s="38">
        <v>106.67</v>
      </c>
      <c r="AF7" s="38">
        <v>107.45</v>
      </c>
      <c r="AG7" s="38">
        <v>107.43</v>
      </c>
      <c r="AH7" s="38">
        <v>107.64</v>
      </c>
      <c r="AI7" s="38">
        <v>108.69</v>
      </c>
      <c r="AJ7" s="38">
        <v>0</v>
      </c>
      <c r="AK7" s="38">
        <v>0</v>
      </c>
      <c r="AL7" s="38">
        <v>0</v>
      </c>
      <c r="AM7" s="38">
        <v>0</v>
      </c>
      <c r="AN7" s="38">
        <v>0</v>
      </c>
      <c r="AO7" s="38">
        <v>13.3</v>
      </c>
      <c r="AP7" s="38">
        <v>12.51</v>
      </c>
      <c r="AQ7" s="38">
        <v>11.01</v>
      </c>
      <c r="AR7" s="38">
        <v>10.199999999999999</v>
      </c>
      <c r="AS7" s="38">
        <v>9.1999999999999993</v>
      </c>
      <c r="AT7" s="38">
        <v>3.28</v>
      </c>
      <c r="AU7" s="38">
        <v>70.08</v>
      </c>
      <c r="AV7" s="38">
        <v>78.7</v>
      </c>
      <c r="AW7" s="38">
        <v>85.86</v>
      </c>
      <c r="AX7" s="38">
        <v>85.13</v>
      </c>
      <c r="AY7" s="38">
        <v>93.22</v>
      </c>
      <c r="AZ7" s="38">
        <v>52.63</v>
      </c>
      <c r="BA7" s="38">
        <v>54.09</v>
      </c>
      <c r="BB7" s="38">
        <v>54.03</v>
      </c>
      <c r="BC7" s="38">
        <v>65.83</v>
      </c>
      <c r="BD7" s="38">
        <v>72.22</v>
      </c>
      <c r="BE7" s="38">
        <v>69.489999999999995</v>
      </c>
      <c r="BF7" s="38">
        <v>307.19</v>
      </c>
      <c r="BG7" s="38">
        <v>310.94</v>
      </c>
      <c r="BH7" s="38">
        <v>239.22</v>
      </c>
      <c r="BI7" s="38">
        <v>206.07</v>
      </c>
      <c r="BJ7" s="38">
        <v>151.72</v>
      </c>
      <c r="BK7" s="38">
        <v>843.57</v>
      </c>
      <c r="BL7" s="38">
        <v>845.86</v>
      </c>
      <c r="BM7" s="38">
        <v>802.49</v>
      </c>
      <c r="BN7" s="38">
        <v>805.14</v>
      </c>
      <c r="BO7" s="38">
        <v>730.93</v>
      </c>
      <c r="BP7" s="38">
        <v>682.78</v>
      </c>
      <c r="BQ7" s="38">
        <v>127.11</v>
      </c>
      <c r="BR7" s="38">
        <v>125.23</v>
      </c>
      <c r="BS7" s="38">
        <v>124.06</v>
      </c>
      <c r="BT7" s="38">
        <v>126.15</v>
      </c>
      <c r="BU7" s="38">
        <v>98.41</v>
      </c>
      <c r="BV7" s="38">
        <v>99.86</v>
      </c>
      <c r="BW7" s="38">
        <v>101.88</v>
      </c>
      <c r="BX7" s="38">
        <v>103.18</v>
      </c>
      <c r="BY7" s="38">
        <v>100.22</v>
      </c>
      <c r="BZ7" s="38">
        <v>98.09</v>
      </c>
      <c r="CA7" s="38">
        <v>100.91</v>
      </c>
      <c r="CB7" s="38">
        <v>119.11</v>
      </c>
      <c r="CC7" s="38">
        <v>120.82</v>
      </c>
      <c r="CD7" s="38">
        <v>122.25</v>
      </c>
      <c r="CE7" s="38">
        <v>120.34</v>
      </c>
      <c r="CF7" s="38">
        <v>154.30000000000001</v>
      </c>
      <c r="CG7" s="38">
        <v>147.29</v>
      </c>
      <c r="CH7" s="38">
        <v>143.15</v>
      </c>
      <c r="CI7" s="38">
        <v>141.11000000000001</v>
      </c>
      <c r="CJ7" s="38">
        <v>144.79</v>
      </c>
      <c r="CK7" s="38">
        <v>146.08000000000001</v>
      </c>
      <c r="CL7" s="38">
        <v>136.86000000000001</v>
      </c>
      <c r="CM7" s="38">
        <v>84.18</v>
      </c>
      <c r="CN7" s="38">
        <v>81.36</v>
      </c>
      <c r="CO7" s="38">
        <v>85.13</v>
      </c>
      <c r="CP7" s="38">
        <v>79.39</v>
      </c>
      <c r="CQ7" s="38">
        <v>79</v>
      </c>
      <c r="CR7" s="38">
        <v>61.03</v>
      </c>
      <c r="CS7" s="38">
        <v>62.5</v>
      </c>
      <c r="CT7" s="38">
        <v>63.26</v>
      </c>
      <c r="CU7" s="38">
        <v>61.54</v>
      </c>
      <c r="CV7" s="38">
        <v>61.93</v>
      </c>
      <c r="CW7" s="38">
        <v>58.98</v>
      </c>
      <c r="CX7" s="38">
        <v>94.54</v>
      </c>
      <c r="CY7" s="38">
        <v>96.06</v>
      </c>
      <c r="CZ7" s="38">
        <v>95.94</v>
      </c>
      <c r="DA7" s="38">
        <v>95.94</v>
      </c>
      <c r="DB7" s="38">
        <v>96.17</v>
      </c>
      <c r="DC7" s="38">
        <v>93.83</v>
      </c>
      <c r="DD7" s="38">
        <v>93.88</v>
      </c>
      <c r="DE7" s="38">
        <v>94.07</v>
      </c>
      <c r="DF7" s="38">
        <v>94.13</v>
      </c>
      <c r="DG7" s="38">
        <v>94.45</v>
      </c>
      <c r="DH7" s="38">
        <v>95.2</v>
      </c>
      <c r="DI7" s="38">
        <v>36.42</v>
      </c>
      <c r="DJ7" s="38">
        <v>38.33</v>
      </c>
      <c r="DK7" s="38">
        <v>38.450000000000003</v>
      </c>
      <c r="DL7" s="38">
        <v>40.31</v>
      </c>
      <c r="DM7" s="38">
        <v>42.21</v>
      </c>
      <c r="DN7" s="38">
        <v>28.06</v>
      </c>
      <c r="DO7" s="38">
        <v>29.48</v>
      </c>
      <c r="DP7" s="38">
        <v>28.95</v>
      </c>
      <c r="DQ7" s="38">
        <v>30.11</v>
      </c>
      <c r="DR7" s="38">
        <v>30.45</v>
      </c>
      <c r="DS7" s="38">
        <v>38.6</v>
      </c>
      <c r="DT7" s="38">
        <v>1.67</v>
      </c>
      <c r="DU7" s="38">
        <v>2.1800000000000002</v>
      </c>
      <c r="DV7" s="38">
        <v>2.48</v>
      </c>
      <c r="DW7" s="38">
        <v>2.4900000000000002</v>
      </c>
      <c r="DX7" s="38">
        <v>2.83</v>
      </c>
      <c r="DY7" s="38">
        <v>3.32</v>
      </c>
      <c r="DZ7" s="38">
        <v>3.89</v>
      </c>
      <c r="EA7" s="38">
        <v>4.07</v>
      </c>
      <c r="EB7" s="38">
        <v>4.54</v>
      </c>
      <c r="EC7" s="38">
        <v>4.8499999999999996</v>
      </c>
      <c r="ED7" s="38">
        <v>5.64</v>
      </c>
      <c r="EE7" s="38">
        <v>0.03</v>
      </c>
      <c r="EF7" s="38">
        <v>0.05</v>
      </c>
      <c r="EG7" s="38">
        <v>0.62</v>
      </c>
      <c r="EH7" s="38">
        <v>0.33</v>
      </c>
      <c r="EI7" s="38">
        <v>7.0000000000000007E-2</v>
      </c>
      <c r="EJ7" s="38">
        <v>0.11</v>
      </c>
      <c r="EK7" s="38">
        <v>0.12</v>
      </c>
      <c r="EL7" s="38">
        <v>0.13</v>
      </c>
      <c r="EM7" s="38">
        <v>0.17</v>
      </c>
      <c r="EN7" s="38">
        <v>0.21</v>
      </c>
      <c r="EO7" s="38">
        <v>0.23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102</v>
      </c>
      <c r="C9" s="40" t="s">
        <v>103</v>
      </c>
      <c r="D9" s="40" t="s">
        <v>104</v>
      </c>
      <c r="E9" s="40" t="s">
        <v>105</v>
      </c>
      <c r="F9" s="40" t="s">
        <v>106</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2020-02-26T23:09:46Z</cp:lastPrinted>
  <dcterms:created xsi:type="dcterms:W3CDTF">2019-12-05T04:43:02Z</dcterms:created>
  <dcterms:modified xsi:type="dcterms:W3CDTF">2020-02-26T23:09:47Z</dcterms:modified>
  <cp:category/>
</cp:coreProperties>
</file>