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6下水（農集）\"/>
    </mc:Choice>
  </mc:AlternateContent>
  <workbookProtection workbookAlgorithmName="SHA-512" workbookHashValue="vBGYF3jrL/Tu5oSVqbdocqd1OGPi/rQO7UloJ637ubZlW7yPWySQAmk1YCOCZ5IQ+Hbhh81go3xCppJkaoa9tg==" workbookSaltValue="1Wd57Z8pDiBOH7+titmMfQ==" workbookSpinCount="100000" lockStructure="1"/>
  <bookViews>
    <workbookView xWindow="0" yWindow="0" windowWidth="20490" windowHeight="77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<sst xmlns="http://schemas.openxmlformats.org/spreadsheetml/2006/main" count="236" uniqueCount="120">
  <si>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</si>
  <si>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</si>
  <si>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</si>
  <si>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</si>
  <si>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</si>
  <si>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</si>
  <si>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</si>
  <si>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</si>
  <si>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</si>
  <si>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</si>
  <si>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</si>
  <si>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</si>
  <si>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</si>
  <si>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</si>
  <si>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</si>
  <si>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</si>
  <si>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</si>
  <si>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</si>
  <si>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</si>
  <si>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</si>
  <si>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</si>
  <si>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</si>
  <si>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</si>
  <si>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</si>
  <si>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</si>
  <si>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</si>
  <si>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</si>
  <si>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</si>
  <si>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</si>
  <si>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</si>
  <si>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</si>
  <si>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</si>
  <si>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</si>
  <si>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</si>
  <si>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</si>
  <si>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</si>
  <si>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</si>
  <si>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</si>
  <si>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</si>
  <si>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</si>
  <si>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</si>
  <si>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</si>
  <si>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</si>
  <si>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</si>
  <si>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</si>
  <si>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</si>
  <si>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</si>
  <si>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</si>
  <si>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</si>
  <si>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</si>
  <si>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</si>
  <si>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</si>
  <si>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</si>
  <si>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</si>
  <si>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</si>
  <si>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</si>
  <si>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</si>
  <si>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</si>
  <si>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</si>
  <si>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</si>
  <si>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</si>
  <si>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</si>
  <si>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</si>
  <si>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</si>
  <si>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</si>
  <si>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</si>
  <si>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</si>
  <si>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</si>
  <si>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</si>
  <si>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</si>
  <si>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</si>
  <si>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</si>
  <si>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</si>
  <si>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</si>
  <si>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</si>
  <si>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</si>
  <si>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</si>
  <si>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</si>
  <si>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</si>
  <si>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</si>
  <si>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</si>
  <si>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</si>
  <si>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</si>
  <si>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</si>
  <si>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</si>
  <si>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</si>
  <si>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</si>
  <si>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</si>
  <si>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</si>
  <si>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</si>
  <si>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</si>
  <si>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</si>
  <si>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</si>
  <si>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</si>
  <si>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</si>
  <si>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</si>
  <si>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</si>
  <si>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</si>
  <si>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</si>
  <si>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</si>
  <si>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</si>
  <si>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</si>
  <si>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</si>
  <si>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</si>
  <si>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</si>
  <si>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</si>
  <si>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</si>
  <si>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</si>
  <si>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</si>
  <si>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</si>
  <si>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</si>
  <si>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</si>
  <si>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</si>
  <si>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</si>
  <si>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</si>
  <si>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</si>
  <si>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</si>
  <si>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耐用年数を超過した管渠がなく，老朽化の進んだ管渠も比較的少ないため，管渠の劣化状況により必要に応じて改築・修繕工事を実施していることから，「③管渠改善率」は低い値となっている。</t>
    <rPh sb="1" eb="3">
      <t>タイヨウ</t>
    </rPh>
    <rPh sb="3" eb="5">
      <t>ネンスウ</t>
    </rPh>
    <rPh sb="6" eb="8">
      <t>チョウカ</t>
    </rPh>
    <rPh sb="10" eb="12">
      <t>カンキョ</t>
    </rPh>
    <rPh sb="38" eb="40">
      <t>レッカ</t>
    </rPh>
    <rPh sb="45" eb="47">
      <t>ヒツヨウ</t>
    </rPh>
    <rPh sb="79" eb="80">
      <t>ヒク</t>
    </rPh>
    <phoneticPr fontId="4"/>
  </si>
  <si>
    <t>　「①収益的収支比率」については，前年度並みに推移しており，依然として100％を下回っている。
　「⑤経費回収率」については，使用料が増加したことから前年度と比べ改善したものの，H29以降，100％を下回る状況が続いており，汚水処理費を使用料で賄えていない。
　これは，H29から５か年計画で，下水道管路台帳の電子化に取り組んだことにより，汚水処理費が高水準で推移しているためである。
　また，「⑥汚水処理原価」についても，Ｈ29から増加しており，同様の理由によるものである。
　「⑧水洗化率」については，効果的な接続促進に取り組んだ結果，順調に増加しており，今後も引き続き接続促進に取り組み，水洗化率の向上を図っていく。
　以上のことから，本市の農業集落排水事業は，効率化のために実施している管路台帳整備に要する費用は一時的であるものの，今後，施設の老朽化により修繕等の維持管理費が増加すると見込まれることから，更なる水洗化率の向上を図り使用料の確保に取り組むとともに，引き続き費用の削減に努めていく。</t>
    <rPh sb="19" eb="20">
      <t>ド</t>
    </rPh>
    <rPh sb="40" eb="42">
      <t>シタマワ</t>
    </rPh>
    <rPh sb="51" eb="53">
      <t>ケイヒ</t>
    </rPh>
    <rPh sb="53" eb="55">
      <t>カイシュウ</t>
    </rPh>
    <rPh sb="55" eb="56">
      <t>リツ</t>
    </rPh>
    <rPh sb="63" eb="66">
      <t>シヨウリョウ</t>
    </rPh>
    <rPh sb="67" eb="69">
      <t>ゾウカ</t>
    </rPh>
    <rPh sb="75" eb="78">
      <t>ゼンネンド</t>
    </rPh>
    <rPh sb="79" eb="80">
      <t>クラ</t>
    </rPh>
    <rPh sb="81" eb="83">
      <t>カイゼン</t>
    </rPh>
    <rPh sb="92" eb="94">
      <t>イコウ</t>
    </rPh>
    <rPh sb="100" eb="102">
      <t>シタマワ</t>
    </rPh>
    <rPh sb="103" eb="105">
      <t>ジョウキョウ</t>
    </rPh>
    <rPh sb="106" eb="107">
      <t>ツヅ</t>
    </rPh>
    <rPh sb="112" eb="114">
      <t>オスイ</t>
    </rPh>
    <rPh sb="114" eb="116">
      <t>ショリ</t>
    </rPh>
    <rPh sb="116" eb="117">
      <t>ヒ</t>
    </rPh>
    <rPh sb="118" eb="121">
      <t>シヨウリョウ</t>
    </rPh>
    <rPh sb="122" eb="123">
      <t>マカナ</t>
    </rPh>
    <rPh sb="176" eb="179">
      <t>コウスイジュン</t>
    </rPh>
    <rPh sb="180" eb="182">
      <t>スイイ</t>
    </rPh>
    <rPh sb="217" eb="219">
      <t>ゾウカ</t>
    </rPh>
    <rPh sb="224" eb="226">
      <t>ドウヨウ</t>
    </rPh>
    <rPh sb="227" eb="229">
      <t>リユウ</t>
    </rPh>
    <rPh sb="253" eb="256">
      <t>コウカテキ</t>
    </rPh>
    <rPh sb="257" eb="259">
      <t>セツゾク</t>
    </rPh>
    <rPh sb="259" eb="261">
      <t>ソクシン</t>
    </rPh>
    <rPh sb="262" eb="263">
      <t>ト</t>
    </rPh>
    <rPh sb="264" eb="265">
      <t>ク</t>
    </rPh>
    <rPh sb="267" eb="269">
      <t>ケッカ</t>
    </rPh>
    <rPh sb="270" eb="272">
      <t>ジュンチョウ</t>
    </rPh>
    <rPh sb="273" eb="275">
      <t>ゾウカ</t>
    </rPh>
    <rPh sb="283" eb="284">
      <t>ヒ</t>
    </rPh>
    <rPh sb="285" eb="286">
      <t>ツヅ</t>
    </rPh>
    <rPh sb="287" eb="289">
      <t>セツゾク</t>
    </rPh>
    <rPh sb="289" eb="291">
      <t>ソクシン</t>
    </rPh>
    <rPh sb="292" eb="293">
      <t>ト</t>
    </rPh>
    <rPh sb="294" eb="295">
      <t>ク</t>
    </rPh>
    <rPh sb="334" eb="337">
      <t>コウリツカ</t>
    </rPh>
    <rPh sb="341" eb="343">
      <t>ジッシ</t>
    </rPh>
    <rPh sb="347" eb="349">
      <t>カンロ</t>
    </rPh>
    <rPh sb="349" eb="351">
      <t>ダイチョウ</t>
    </rPh>
    <rPh sb="351" eb="353">
      <t>セイビ</t>
    </rPh>
    <rPh sb="354" eb="355">
      <t>ヨウ</t>
    </rPh>
    <rPh sb="357" eb="359">
      <t>ヒヨウ</t>
    </rPh>
    <rPh sb="360" eb="363">
      <t>イチジテキ</t>
    </rPh>
    <rPh sb="370" eb="372">
      <t>コンゴ</t>
    </rPh>
    <rPh sb="373" eb="375">
      <t>シセツ</t>
    </rPh>
    <rPh sb="376" eb="379">
      <t>ロウキュウカ</t>
    </rPh>
    <rPh sb="382" eb="384">
      <t>シュウゼン</t>
    </rPh>
    <rPh sb="384" eb="385">
      <t>トウ</t>
    </rPh>
    <rPh sb="386" eb="388">
      <t>イジ</t>
    </rPh>
    <rPh sb="388" eb="391">
      <t>カンリヒ</t>
    </rPh>
    <rPh sb="392" eb="394">
      <t>ゾウカ</t>
    </rPh>
    <rPh sb="397" eb="399">
      <t>ミコ</t>
    </rPh>
    <rPh sb="407" eb="408">
      <t>サラ</t>
    </rPh>
    <rPh sb="420" eb="423">
      <t>シヨウリョウ</t>
    </rPh>
    <rPh sb="424" eb="426">
      <t>カクホ</t>
    </rPh>
    <rPh sb="427" eb="428">
      <t>ト</t>
    </rPh>
    <rPh sb="429" eb="430">
      <t>ク</t>
    </rPh>
    <rPh sb="436" eb="437">
      <t>ヒ</t>
    </rPh>
    <rPh sb="438" eb="439">
      <t>ツヅ</t>
    </rPh>
    <rPh sb="440" eb="442">
      <t>ヒヨウ</t>
    </rPh>
    <rPh sb="446" eb="447">
      <t>ツト</t>
    </rPh>
    <phoneticPr fontId="4"/>
  </si>
  <si>
    <t>　本市は，「⑤経費回収率」及び「⑥汚水処理原価」が類似団体平均よりも良好な状態にあるが，将来的には，施設の老朽化に伴う建設改良費の増加が見込まれる。
　今後は，公共下水道への接続による施設の統廃合の推進や，施設の長寿命化に必要な改築・修繕を計画的に実施し，施設の効率的な維持管理に努めていく。
　また，経営状況を的確に把握するため，R4から企業会計へ移行する予定であり，更なる経営の健全化に取り組んでいく。</t>
    <rPh sb="7" eb="9">
      <t>ケイヒ</t>
    </rPh>
    <rPh sb="9" eb="11">
      <t>カイシュウ</t>
    </rPh>
    <rPh sb="11" eb="12">
      <t>リツ</t>
    </rPh>
    <rPh sb="13" eb="14">
      <t>オヨ</t>
    </rPh>
    <rPh sb="17" eb="19">
      <t>オスイ</t>
    </rPh>
    <rPh sb="19" eb="21">
      <t>ショリ</t>
    </rPh>
    <rPh sb="21" eb="23">
      <t>ゲンカ</t>
    </rPh>
    <rPh sb="25" eb="27">
      <t>ルイジ</t>
    </rPh>
    <rPh sb="27" eb="29">
      <t>ダンタイ</t>
    </rPh>
    <rPh sb="34" eb="36">
      <t>リョウコウ</t>
    </rPh>
    <rPh sb="37" eb="39">
      <t>ジョウタイ</t>
    </rPh>
    <rPh sb="76" eb="78">
      <t>コンゴ</t>
    </rPh>
    <rPh sb="99" eb="101">
      <t>スイシン</t>
    </rPh>
    <rPh sb="106" eb="110">
      <t>チョウジュミョウカ</t>
    </rPh>
    <rPh sb="111" eb="113">
      <t>ヒツヨウ</t>
    </rPh>
    <rPh sb="114" eb="116">
      <t>カイチク</t>
    </rPh>
    <rPh sb="117" eb="119">
      <t>シュウゼン</t>
    </rPh>
    <rPh sb="120" eb="123">
      <t>ケイカクテキ</t>
    </rPh>
    <rPh sb="124" eb="126">
      <t>ジッシ</t>
    </rPh>
    <rPh sb="140" eb="141">
      <t>ツト</t>
    </rPh>
    <rPh sb="151" eb="153">
      <t>ケイエイ</t>
    </rPh>
    <rPh sb="153" eb="155">
      <t>ジョウキョウ</t>
    </rPh>
    <rPh sb="156" eb="158">
      <t>テキカク</t>
    </rPh>
    <rPh sb="159" eb="161">
      <t>ハアク</t>
    </rPh>
    <rPh sb="170" eb="172">
      <t>キギョウ</t>
    </rPh>
    <rPh sb="172" eb="174">
      <t>カイケイ</t>
    </rPh>
    <rPh sb="175" eb="177">
      <t>イコウ</t>
    </rPh>
    <rPh sb="179" eb="181">
      <t>ヨテイ</t>
    </rPh>
    <rPh sb="185" eb="186">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</si>
</sst>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0.02</c:v>
                </c:pt>
                <c:pt idx="2">
                  <c:v>0.1</c:v>
                </c:pt>
                <c:pt idx="3" formatCode="#,##0.00;&quot;△&quot;#,##0.00">
                  <c:v>0</c:v>
                </c:pt>
                <c:pt idx="4" formatCode="#,##0.00;&quot;△&quot;#,##0.00">
                  <c:v>0</c:v>
                </c:pt>
              </c:numCache>
            </c:numRef>
          </c:val>
          <c:extLst>
            <c:ext xmlns:c16="http://schemas.microsoft.com/office/drawing/2014/chart" uri="{C3380CC4-5D6E-409C-BE32-E72D297353CC}">
              <c16:uniqueId val="{00000000-A8A7-47DB-AB91-79AC13719C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A8A7-47DB-AB91-79AC13719C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91.78</c:v>
                </c:pt>
                <c:pt idx="1">
                  <c:v>91.8</c:v>
                </c:pt>
                <c:pt idx="2">
                  <c:v>89.47</c:v>
                </c:pt>
                <c:pt idx="3">
                  <c:v>102.6</c:v>
                </c:pt>
                <c:pt idx="4">
                  <c:v>98.76</c:v>
                </c:pt>
              </c:numCache>
            </c:numRef>
          </c:val>
          <c:extLst>
            <c:ext xmlns:c16="http://schemas.microsoft.com/office/drawing/2014/chart" uri="{C3380CC4-5D6E-409C-BE32-E72D297353CC}">
              <c16:uniqueId val="{00000000-A40C-450E-84F5-A1AAD4A2959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A40C-450E-84F5-A1AAD4A2959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75.33</c:v>
                </c:pt>
                <c:pt idx="1">
                  <c:v>73.58</c:v>
                </c:pt>
                <c:pt idx="2">
                  <c:v>77.27</c:v>
                </c:pt>
                <c:pt idx="3">
                  <c:v>81.400000000000006</c:v>
                </c:pt>
                <c:pt idx="4">
                  <c:v>83.62</c:v>
                </c:pt>
              </c:numCache>
            </c:numRef>
          </c:val>
          <c:extLst>
            <c:ext xmlns:c16="http://schemas.microsoft.com/office/drawing/2014/chart" uri="{C3380CC4-5D6E-409C-BE32-E72D297353CC}">
              <c16:uniqueId val="{00000000-0F1B-41A1-9DFB-F2E25E10C1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0F1B-41A1-9DFB-F2E25E10C1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96.25</c:v>
                </c:pt>
                <c:pt idx="1">
                  <c:v>97.39</c:v>
                </c:pt>
                <c:pt idx="2">
                  <c:v>99.61</c:v>
                </c:pt>
                <c:pt idx="3">
                  <c:v>95.29</c:v>
                </c:pt>
                <c:pt idx="4">
                  <c:v>94.75</c:v>
                </c:pt>
              </c:numCache>
            </c:numRef>
          </c:val>
          <c:extLst>
            <c:ext xmlns:c16="http://schemas.microsoft.com/office/drawing/2014/chart" uri="{C3380CC4-5D6E-409C-BE32-E72D297353CC}">
              <c16:uniqueId val="{00000000-4143-4D9E-8666-A157B79CD4C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43-4D9E-8666-A157B79CD4C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9D-4C7F-8F03-077DCA10B10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9D-4C7F-8F03-077DCA10B10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D9-4DC6-97CA-1041A3C6D45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D9-4DC6-97CA-1041A3C6D45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46-48C2-A4E4-FCFA2F2AF8C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46-48C2-A4E4-FCFA2F2AF8C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D7-4711-B516-F59BDBE7936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D7-4711-B516-F59BDBE7936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33.89</c:v>
                </c:pt>
                <c:pt idx="1">
                  <c:v>0</c:v>
                </c:pt>
                <c:pt idx="2">
                  <c:v>0</c:v>
                </c:pt>
                <c:pt idx="3">
                  <c:v>0</c:v>
                </c:pt>
                <c:pt idx="4">
                  <c:v>0</c:v>
                </c:pt>
              </c:numCache>
            </c:numRef>
          </c:val>
          <c:extLst>
            <c:ext xmlns:c16="http://schemas.microsoft.com/office/drawing/2014/chart" uri="{C3380CC4-5D6E-409C-BE32-E72D297353CC}">
              <c16:uniqueId val="{00000000-BADB-4E08-AE4E-F460E5F6CD5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BADB-4E08-AE4E-F460E5F6CD5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105.25</c:v>
                </c:pt>
                <c:pt idx="1">
                  <c:v>87.45</c:v>
                </c:pt>
                <c:pt idx="2">
                  <c:v>88.65</c:v>
                </c:pt>
                <c:pt idx="3">
                  <c:v>62.91</c:v>
                </c:pt>
                <c:pt idx="4">
                  <c:v>75.760000000000005</c:v>
                </c:pt>
              </c:numCache>
            </c:numRef>
          </c:val>
          <c:extLst>
            <c:ext xmlns:c16="http://schemas.microsoft.com/office/drawing/2014/chart" uri="{C3380CC4-5D6E-409C-BE32-E72D297353CC}">
              <c16:uniqueId val="{00000000-AE63-4ED8-A4E5-8CD2DD42C02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AE63-4ED8-A4E5-8CD2DD42C02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188.71</c:v>
                </c:pt>
                <c:pt idx="2">
                  <c:v>187.57</c:v>
                </c:pt>
                <c:pt idx="3">
                  <c:v>270.43</c:v>
                </c:pt>
                <c:pt idx="4">
                  <c:v>227.63</c:v>
                </c:pt>
              </c:numCache>
            </c:numRef>
          </c:val>
          <c:extLst>
            <c:ext xmlns:c16="http://schemas.microsoft.com/office/drawing/2014/chart" uri="{C3380CC4-5D6E-409C-BE32-E72D297353CC}">
              <c16:uniqueId val="{00000000-6ED2-474E-94F2-68E2739F94B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6ED2-474E-94F2-68E2739F94B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宇都宮市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521104</v>
      </c>
      <c r="AM8" s="69"/>
      <c r="AN8" s="69"/>
      <c r="AO8" s="69"/>
      <c r="AP8" s="69"/>
      <c r="AQ8" s="69"/>
      <c r="AR8" s="69"/>
      <c r="AS8" s="69"/>
      <c r="AT8" s="68">
        <f>データ!T6</f>
        <v>416.85</v>
      </c>
      <c r="AU8" s="68"/>
      <c r="AV8" s="68"/>
      <c r="AW8" s="68"/>
      <c r="AX8" s="68"/>
      <c r="AY8" s="68"/>
      <c r="AZ8" s="68"/>
      <c r="BA8" s="68"/>
      <c r="BB8" s="68">
        <f>データ!U6</f>
        <v>1250.0999999999999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2.29</v>
      </c>
      <c r="Q10" s="68"/>
      <c r="R10" s="68"/>
      <c r="S10" s="68"/>
      <c r="T10" s="68"/>
      <c r="U10" s="68"/>
      <c r="V10" s="68"/>
      <c r="W10" s="68">
        <f>データ!Q6</f>
        <v>56.86</v>
      </c>
      <c r="X10" s="68"/>
      <c r="Y10" s="68"/>
      <c r="Z10" s="68"/>
      <c r="AA10" s="68"/>
      <c r="AB10" s="68"/>
      <c r="AC10" s="68"/>
      <c r="AD10" s="69">
        <f>データ!R6</f>
        <v>4246</v>
      </c>
      <c r="AE10" s="69"/>
      <c r="AF10" s="69"/>
      <c r="AG10" s="69"/>
      <c r="AH10" s="69"/>
      <c r="AI10" s="69"/>
      <c r="AJ10" s="69"/>
      <c r="AK10" s="2"/>
      <c r="AL10" s="69">
        <f>データ!V6</f>
        <v>11917</v>
      </c>
      <c r="AM10" s="69"/>
      <c r="AN10" s="69"/>
      <c r="AO10" s="69"/>
      <c r="AP10" s="69"/>
      <c r="AQ10" s="69"/>
      <c r="AR10" s="69"/>
      <c r="AS10" s="69"/>
      <c r="AT10" s="68">
        <f>データ!W6</f>
        <v>6.33</v>
      </c>
      <c r="AU10" s="68"/>
      <c r="AV10" s="68"/>
      <c r="AW10" s="68"/>
      <c r="AX10" s="68"/>
      <c r="AY10" s="68"/>
      <c r="AZ10" s="68"/>
      <c r="BA10" s="68"/>
      <c r="BB10" s="68">
        <f>データ!X6</f>
        <v>1882.62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43</v>
      </c>
      <c r="O86" s="26" t="str">
        <f>データ!EO6</f>
        <v>【0.16】</v>
      </c>
    </row>
  </sheetData>
  <sheetProtection algorithmName="SHA-512" hashValue="gMgbVax7xOanQ+fLJsLeWI/trGdf5+ORkmYVDmWb4gaSjIRzQCJEH3oxpiR9OGkXDxzNGmHvgBWRrtZZExittw==" saltValue="4G58c3lj5x+Kq7b43f7w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92011</v>
      </c>
      <c r="D6" s="33">
        <f t="shared" si="3"/>
        <v>47</v>
      </c>
      <c r="E6" s="33">
        <f t="shared" si="3"/>
        <v>17</v>
      </c>
      <c r="F6" s="33">
        <f t="shared" si="3"/>
        <v>5</v>
      </c>
      <c r="G6" s="33">
        <f t="shared" si="3"/>
        <v>0</v>
      </c>
      <c r="H6" s="33" t="str">
        <f t="shared" si="3"/>
        <v>栃木県　宇都宮市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2.29</v>
      </c>
      <c r="Q6" s="34">
        <f t="shared" si="3"/>
        <v>56.86</v>
      </c>
      <c r="R6" s="34">
        <f t="shared" si="3"/>
        <v>4246</v>
      </c>
      <c r="S6" s="34">
        <f t="shared" si="3"/>
        <v>521104</v>
      </c>
      <c r="T6" s="34">
        <f t="shared" si="3"/>
        <v>416.85</v>
      </c>
      <c r="U6" s="34">
        <f t="shared" si="3"/>
        <v>1250.0999999999999</v>
      </c>
      <c r="V6" s="34">
        <f t="shared" si="3"/>
        <v>11917</v>
      </c>
      <c r="W6" s="34">
        <f t="shared" si="3"/>
        <v>6.33</v>
      </c>
      <c r="X6" s="34">
        <f t="shared" si="3"/>
        <v>1882.62</v>
      </c>
      <c r="Y6" s="35">
        <f>IF(Y7="",NA(),Y7)</f>
        <v>96.25</v>
      </c>
      <c r="Z6" s="35">
        <f t="shared" ref="Z6:AH6" si="4">IF(Z7="",NA(),Z7)</f>
        <v>97.39</v>
      </c>
      <c r="AA6" s="35">
        <f t="shared" si="4"/>
        <v>99.61</v>
      </c>
      <c r="AB6" s="35">
        <f t="shared" si="4"/>
        <v>95.29</v>
      </c>
      <c r="AC6" s="35">
        <f t="shared" si="4"/>
        <v>94.75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33.89</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105.25</v>
      </c>
      <c r="BR6" s="35">
        <f t="shared" ref="BR6:BZ6" si="8">IF(BR7="",NA(),BR7)</f>
        <v>87.45</v>
      </c>
      <c r="BS6" s="35">
        <f t="shared" si="8"/>
        <v>88.65</v>
      </c>
      <c r="BT6" s="35">
        <f t="shared" si="8"/>
        <v>62.91</v>
      </c>
      <c r="BU6" s="35">
        <f t="shared" si="8"/>
        <v>75.760000000000005</v>
      </c>
      <c r="BV6" s="35">
        <f t="shared" si="8"/>
        <v>55.32</v>
      </c>
      <c r="BW6" s="35">
        <f t="shared" si="8"/>
        <v>59.8</v>
      </c>
      <c r="BX6" s="35">
        <f t="shared" si="8"/>
        <v>57.77</v>
      </c>
      <c r="BY6" s="35">
        <f t="shared" si="8"/>
        <v>57.31</v>
      </c>
      <c r="BZ6" s="35">
        <f t="shared" si="8"/>
        <v>57.08</v>
      </c>
      <c r="CA6" s="34" t="str">
        <f>IF(CA7="","",IF(CA7="-","【-】","【"&amp;SUBSTITUTE(TEXT(CA7,"#,##0.00"),"-","△")&amp;"】"))</f>
        <v>【60.94】</v>
      </c>
      <c r="CB6" s="35">
        <f>IF(CB7="",NA(),CB7)</f>
        <v>150</v>
      </c>
      <c r="CC6" s="35">
        <f t="shared" ref="CC6:CK6" si="9">IF(CC7="",NA(),CC7)</f>
        <v>188.71</v>
      </c>
      <c r="CD6" s="35">
        <f t="shared" si="9"/>
        <v>187.57</v>
      </c>
      <c r="CE6" s="35">
        <f t="shared" si="9"/>
        <v>270.43</v>
      </c>
      <c r="CF6" s="35">
        <f t="shared" si="9"/>
        <v>227.63</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91.78</v>
      </c>
      <c r="CN6" s="35">
        <f t="shared" ref="CN6:CV6" si="10">IF(CN7="",NA(),CN7)</f>
        <v>91.8</v>
      </c>
      <c r="CO6" s="35">
        <f t="shared" si="10"/>
        <v>89.47</v>
      </c>
      <c r="CP6" s="35">
        <f t="shared" si="10"/>
        <v>102.6</v>
      </c>
      <c r="CQ6" s="35">
        <f t="shared" si="10"/>
        <v>98.76</v>
      </c>
      <c r="CR6" s="35">
        <f t="shared" si="10"/>
        <v>60.65</v>
      </c>
      <c r="CS6" s="35">
        <f t="shared" si="10"/>
        <v>51.75</v>
      </c>
      <c r="CT6" s="35">
        <f t="shared" si="10"/>
        <v>50.68</v>
      </c>
      <c r="CU6" s="35">
        <f t="shared" si="10"/>
        <v>50.14</v>
      </c>
      <c r="CV6" s="35">
        <f t="shared" si="10"/>
        <v>54.83</v>
      </c>
      <c r="CW6" s="34" t="str">
        <f>IF(CW7="","",IF(CW7="-","【-】","【"&amp;SUBSTITUTE(TEXT(CW7,"#,##0.00"),"-","△")&amp;"】"))</f>
        <v>【54.84】</v>
      </c>
      <c r="CX6" s="35">
        <f>IF(CX7="",NA(),CX7)</f>
        <v>75.33</v>
      </c>
      <c r="CY6" s="35">
        <f t="shared" ref="CY6:DG6" si="11">IF(CY7="",NA(),CY7)</f>
        <v>73.58</v>
      </c>
      <c r="CZ6" s="35">
        <f t="shared" si="11"/>
        <v>77.27</v>
      </c>
      <c r="DA6" s="35">
        <f t="shared" si="11"/>
        <v>81.400000000000006</v>
      </c>
      <c r="DB6" s="35">
        <f t="shared" si="11"/>
        <v>83.62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0.02</v>
      </c>
      <c r="EG6" s="35">
        <f t="shared" si="14"/>
        <v>0.1</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92011</v>
      </c>
      <c r="D7" s="37">
        <v>47</v>
      </c>
      <c r="E7" s="37">
        <v>17</v>
      </c>
      <c r="F7" s="37">
        <v>5</v>
      </c>
      <c r="G7" s="37">
        <v>0</v>
      </c>
      <c r="H7" s="37" t="s">
        <v>98</v>
      </c>
      <c r="I7" s="37" t="s">
        <v>99</v>
      </c>
      <c r="J7" s="37" t="s">
        <v>100</v>
      </c>
      <c r="K7" s="37" t="s">
        <v>101</v>
      </c>
      <c r="L7" s="37" t="s">
        <v>102</v>
      </c>
      <c r="M7" s="37" t="s">
        <v>103</v>
      </c>
      <c r="N7" s="38" t="s">
        <v>104</v>
      </c>
      <c r="O7" s="38" t="s">
        <v>105</v>
      </c>
      <c r="P7" s="38">
        <v>2.29</v>
      </c>
      <c r="Q7" s="38">
        <v>56.86</v>
      </c>
      <c r="R7" s="38">
        <v>4246</v>
      </c>
      <c r="S7" s="38">
        <v>521104</v>
      </c>
      <c r="T7" s="38">
        <v>416.85</v>
      </c>
      <c r="U7" s="38">
        <v>1250.0999999999999</v>
      </c>
      <c r="V7" s="38">
        <v>11917</v>
      </c>
      <c r="W7" s="38">
        <v>6.33</v>
      </c>
      <c r="X7" s="38">
        <v>1882.62</v>
      </c>
      <c r="Y7" s="38">
        <v>96.25</v>
      </c>
      <c r="Z7" s="38">
        <v>97.39</v>
      </c>
      <c r="AA7" s="38">
        <v>99.61</v>
      </c>
      <c r="AB7" s="38">
        <v>95.29</v>
      </c>
      <c r="AC7" s="38">
        <v>94.75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33.89</v>
      </c>
      <c r="BG7" s="38">
        <v>0</v>
      </c>
      <c r="BH7" s="38">
        <v>0</v>
      </c>
      <c r="BI7" s="38">
        <v>0</v>
      </c>
      <c r="BJ7" s="38">
        <v>0</v>
      </c>
      <c r="BK7" s="38">
        <v>974.93</v>
      </c>
      <c r="BL7" s="38">
        <v>855.8</v>
      </c>
      <c r="BM7" s="38">
        <v>789.46</v>
      </c>
      <c r="BN7" s="38">
        <v>826.83</v>
      </c>
      <c r="BO7" s="38">
        <v>867.83</v>
      </c>
      <c r="BP7" s="38">
        <v>832.52</v>
      </c>
      <c r="BQ7" s="38">
        <v>105.25</v>
      </c>
      <c r="BR7" s="38">
        <v>87.45</v>
      </c>
      <c r="BS7" s="38">
        <v>88.65</v>
      </c>
      <c r="BT7" s="38">
        <v>62.91</v>
      </c>
      <c r="BU7" s="38">
        <v>75.760000000000005</v>
      </c>
      <c r="BV7" s="38">
        <v>55.32</v>
      </c>
      <c r="BW7" s="38">
        <v>59.8</v>
      </c>
      <c r="BX7" s="38">
        <v>57.77</v>
      </c>
      <c r="BY7" s="38">
        <v>57.31</v>
      </c>
      <c r="BZ7" s="38">
        <v>57.08</v>
      </c>
      <c r="CA7" s="38">
        <v>60.94</v>
      </c>
      <c r="CB7" s="38">
        <v>150</v>
      </c>
      <c r="CC7" s="38">
        <v>188.71</v>
      </c>
      <c r="CD7" s="38">
        <v>187.57</v>
      </c>
      <c r="CE7" s="38">
        <v>270.43</v>
      </c>
      <c r="CF7" s="38">
        <v>227.63</v>
      </c>
      <c r="CG7" s="38">
        <v>283.17</v>
      </c>
      <c r="CH7" s="38">
        <v>263.76</v>
      </c>
      <c r="CI7" s="38">
        <v>274.35000000000002</v>
      </c>
      <c r="CJ7" s="38">
        <v>273.52</v>
      </c>
      <c r="CK7" s="38">
        <v>274.99</v>
      </c>
      <c r="CL7" s="38">
        <v>253.04</v>
      </c>
      <c r="CM7" s="38">
        <v>91.78</v>
      </c>
      <c r="CN7" s="38">
        <v>91.8</v>
      </c>
      <c r="CO7" s="38">
        <v>89.47</v>
      </c>
      <c r="CP7" s="38">
        <v>102.6</v>
      </c>
      <c r="CQ7" s="38">
        <v>98.76</v>
      </c>
      <c r="CR7" s="38">
        <v>60.65</v>
      </c>
      <c r="CS7" s="38">
        <v>51.75</v>
      </c>
      <c r="CT7" s="38">
        <v>50.68</v>
      </c>
      <c r="CU7" s="38">
        <v>50.14</v>
      </c>
      <c r="CV7" s="38">
        <v>54.83</v>
      </c>
      <c r="CW7" s="38">
        <v>54.84</v>
      </c>
      <c r="CX7" s="38">
        <v>75.33</v>
      </c>
      <c r="CY7" s="38">
        <v>73.58</v>
      </c>
      <c r="CZ7" s="38">
        <v>77.27</v>
      </c>
      <c r="DA7" s="38">
        <v>81.400000000000006</v>
      </c>
      <c r="DB7" s="38">
        <v>83.62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0.02</v>
      </c>
      <c r="EG7" s="38">
        <v>0.1</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2022-02-01T00:31:02Z</cp:lastPrinted>
  <dcterms:created xsi:type="dcterms:W3CDTF">2021-12-03T07:56:28Z</dcterms:created>
  <dcterms:modified xsi:type="dcterms:W3CDTF">2022-02-23T04:16:20Z</dcterms:modified>
  <cp:category/>
</cp:coreProperties>
</file>