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１上水道\"/>
    </mc:Choice>
  </mc:AlternateContent>
  <xr:revisionPtr revIDLastSave="0" documentId="13_ncr:1_{004B2126-A4FA-4024-AC52-35479826BE02}" xr6:coauthVersionLast="47" xr6:coauthVersionMax="47" xr10:uidLastSave="{00000000-0000-0000-0000-000000000000}"/>
  <workbookProtection workbookAlgorithmName="SHA-512" workbookHashValue="7XC+ilIp9Tn6yO+6hlLI9VSceg6cPximtkdhf2/E3Wcuz7IXfE35J0lKLSOqu69EWKrDQ24O82XKBtMAc1PO1A==" workbookSaltValue="fzPOSgpJ5a6VQbgH9tsyuA=="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AL8" i="4" s="1"/>
  <c r="Q6" i="5"/>
  <c r="W10" i="4" s="1"/>
  <c r="P6" i="5"/>
  <c r="P10" i="4" s="1"/>
  <c r="O6" i="5"/>
  <c r="N6" i="5"/>
  <c r="M6" i="5"/>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G85" i="4"/>
  <c r="F85" i="4"/>
  <c r="BB10" i="4"/>
  <c r="AT10" i="4"/>
  <c r="I10" i="4"/>
  <c r="B10" i="4"/>
  <c r="BB8" i="4"/>
  <c r="AD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<sst xmlns="http://schemas.openxmlformats.org/spreadsheetml/2006/main" count="228" uniqueCount="113">
  <si>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</si>
  <si>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</si>
  <si>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</si>
  <si>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</si>
  <si>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</si>
  <si>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</si>
  <si>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</si>
  <si>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</si>
  <si>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</si>
  <si>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</si>
  <si>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</si>
  <si>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</si>
  <si>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</si>
  <si>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</si>
  <si>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</si>
  <si>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</si>
  <si>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</si>
  <si>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</si>
  <si>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</si>
  <si>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</si>
  <si>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</si>
  <si>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</si>
  <si>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</si>
  <si>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</si>
  <si>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</si>
  <si>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</si>
  <si>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</si>
  <si>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</si>
  <si>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</si>
  <si>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</si>
  <si>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</si>
  <si>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</si>
  <si>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</si>
  <si>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</si>
  <si>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</si>
  <si>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</si>
  <si>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</si>
  <si>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</si>
  <si>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</si>
  <si>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</si>
  <si>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</si>
  <si>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</si>
  <si>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</si>
  <si>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</si>
  <si>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</si>
  <si>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</si>
  <si>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</si>
  <si>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</si>
  <si>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</si>
  <si>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</si>
  <si>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</si>
  <si>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</si>
  <si>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</si>
  <si>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</si>
  <si>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</si>
  <si>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</si>
  <si>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</si>
  <si>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</si>
  <si>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</si>
  <si>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</si>
  <si>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</si>
  <si>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</si>
  <si>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</si>
  <si>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</si>
  <si>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</si>
  <si>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</si>
  <si>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</si>
  <si>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</si>
  <si>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</si>
  <si>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</si>
  <si>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</si>
  <si>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</si>
  <si>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</si>
  <si>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</si>
  <si>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</si>
  <si>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</si>
  <si>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</si>
  <si>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</si>
  <si>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</si>
  <si>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</si>
  <si>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</si>
  <si>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</si>
  <si>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</si>
  <si>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</si>
  <si>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</si>
  <si>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</si>
  <si>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</si>
  <si>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</si>
  <si>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</si>
  <si>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</si>
  <si>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</si>
  <si>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</si>
  <si>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</si>
  <si>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</si>
  <si>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</si>
  <si>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</si>
  <si>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</si>
  <si>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</si>
  <si>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</si>
  <si>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</si>
  <si>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</si>
  <si>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</si>
  <si>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</si>
  <si>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</si>
  <si>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</si>
  <si>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</si>
  <si>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</si>
  <si>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</si>
  <si>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</si>
  <si>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</si>
  <si>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xml:space="preserve">　「①有形固定資産減価償却率」は，主要施設の経年化の進行により年々上昇を続けている。今後は，計画的に施設の更新を実施することで，この数値は減少する見込みである。
　「②管路経年化率」は，法定耐用年数を超えた管路の増加に伴い，年々上昇を続けているが，類似団体平均値を下回っており，現時点では類似団体と比較して法定耐用年数を超過した管路の割合は低いといえる。
</t>
    </r>
    <r>
      <rPr>
        <sz val="11"/>
        <rFont val="ＭＳ ゴシック"/>
        <family val="3"/>
        <charset val="128"/>
      </rPr>
      <t>　「③管路更新率」は，重点事業である老朽管更新事業実施に伴い，類似団体平均値を上回った。</t>
    </r>
    <r>
      <rPr>
        <sz val="11"/>
        <color rgb="FFFF0000"/>
        <rFont val="ＭＳ ゴシック"/>
        <family val="3"/>
        <charset val="128"/>
      </rPr>
      <t xml:space="preserve">
</t>
    </r>
    <r>
      <rPr>
        <sz val="11"/>
        <color theme="1"/>
        <rFont val="ＭＳ ゴシック"/>
        <family val="3"/>
        <charset val="128"/>
      </rPr>
      <t>　以上のことから，今後も施設や管路の経年化の進行が見込まれるため，引き続き，計画的に老朽化対策を実施していく必要がある。</t>
    </r>
    <rPh sb="69" eb="71">
      <t>ゲンショウ</t>
    </rPh>
    <rPh sb="203" eb="205">
      <t>ジッシ</t>
    </rPh>
    <phoneticPr fontId="4"/>
  </si>
  <si>
    <r>
      <t>　施設の老朽化などにより</t>
    </r>
    <r>
      <rPr>
        <sz val="11"/>
        <rFont val="ＭＳ ゴシック"/>
        <family val="3"/>
        <charset val="128"/>
      </rPr>
      <t>増大する</t>
    </r>
    <r>
      <rPr>
        <sz val="11"/>
        <color theme="1"/>
        <rFont val="ＭＳ ゴシック"/>
        <family val="3"/>
        <charset val="128"/>
      </rPr>
      <t>更新投資に対し，今後長期間にわたり多額の資金を要する。したがって適切に企業債等を活用して財政収支の整合を図り，並行して施設の効率的な維持管理などにより給水費用を抑制し，経営の健全化・効率化を図る。</t>
    </r>
    <rPh sb="1" eb="3">
      <t>シセツ</t>
    </rPh>
    <rPh sb="4" eb="7">
      <t>ロウキュウカ</t>
    </rPh>
    <rPh sb="12" eb="14">
      <t>ゾウダイ</t>
    </rPh>
    <rPh sb="71" eb="73">
      <t>ヘイコウ</t>
    </rPh>
    <phoneticPr fontId="4"/>
  </si>
  <si>
    <t>　「①経常収支比率」は資産減耗費の増などにより，前年度比でやや低下したが，100％を超えるとともに類似団体平均値を上回っている。これは，経常収益が伸び悩む中で経費の抑制に努めてきた結果である。　
　また，「④企業債残高対給水収益比率」は，企業債の計画的な抑制により，年々，減少傾向にあり，類似団体の平均値を下回った。
　「⑤料金回収率」は前年度比で減少したが，これは経常収支比率と同様に資産減耗費の増などによるものである。しかしながら100％を上回っているため，給水に係る費用が給水収益で賄えている。
　「⑥給水原価」の前年度比での増加も同様に資産減耗費の増などによるものである。
　「⑧有収率」は，前年度比で低下したが，これは老朽配水管更新工事等の増に伴う洗管水量などの事業用水量が増加したためであり，漏水量の割合は減少している。
　以上のことから，本市の水道事業は将来の施設の老朽化や耐震化に向けた資金となる利益を生んでおり，類似団体と比較しても健全な経営状態であると評価できる。</t>
    <rPh sb="11" eb="13">
      <t>シサン</t>
    </rPh>
    <rPh sb="13" eb="15">
      <t>ゲンモウ</t>
    </rPh>
    <rPh sb="127" eb="129">
      <t>ヨクセイ</t>
    </rPh>
    <rPh sb="162" eb="164">
      <t>リョウキン</t>
    </rPh>
    <rPh sb="164" eb="166">
      <t>カイシュウ</t>
    </rPh>
    <rPh sb="166" eb="167">
      <t>リツ</t>
    </rPh>
    <rPh sb="174" eb="176">
      <t>ゲンショウ</t>
    </rPh>
    <rPh sb="222" eb="224">
      <t>ウワマワ</t>
    </rPh>
    <rPh sb="314" eb="316">
      <t>ロウキュウ</t>
    </rPh>
    <rPh sb="316" eb="319">
      <t>ハイスイカン</t>
    </rPh>
    <rPh sb="319" eb="321">
      <t>コウシン</t>
    </rPh>
    <rPh sb="321" eb="323">
      <t>コウジ</t>
    </rPh>
    <rPh sb="323" eb="324">
      <t>トウ</t>
    </rPh>
    <rPh sb="325" eb="326">
      <t>ゾウ</t>
    </rPh>
    <rPh sb="327" eb="328">
      <t>トモナ</t>
    </rPh>
    <rPh sb="329" eb="330">
      <t>セン</t>
    </rPh>
    <rPh sb="330" eb="331">
      <t>カン</t>
    </rPh>
    <rPh sb="331" eb="333">
      <t>スイリョウ</t>
    </rPh>
    <rPh sb="336" eb="339">
      <t>ジギョウヨウ</t>
    </rPh>
    <rPh sb="339" eb="341">
      <t>スイリョウ</t>
    </rPh>
    <rPh sb="342" eb="344">
      <t>ゾウカ</t>
    </rPh>
    <rPh sb="352" eb="354">
      <t>ロウスイ</t>
    </rPh>
    <rPh sb="354" eb="355">
      <t>リョウ</t>
    </rPh>
    <rPh sb="356" eb="358">
      <t>ワリアイ</t>
    </rPh>
    <rPh sb="359" eb="36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</si>
</sst>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0.34</c:v>
                </c:pt>
                <c:pt idx="1">
                  <c:v>0.25</c:v>
                </c:pt>
                <c:pt idx="2">
                  <c:v>0.27</c:v>
                </c:pt>
                <c:pt idx="3">
                  <c:v>0.8</c:v>
                </c:pt>
                <c:pt idx="4">
                  <c:v>0.76</c:v>
                </c:pt>
              </c:numCache>
            </c:numRef>
          </c:val>
          <c:extLst>
            <c:ext xmlns:c16="http://schemas.microsoft.com/office/drawing/2014/chart" uri="{C3380CC4-5D6E-409C-BE32-E72D297353CC}">
              <c16:uniqueId val="{00000000-502E-4319-97AD-9EFBEE7FCF9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502E-4319-97AD-9EFBEE7FCF9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76.22</c:v>
                </c:pt>
                <c:pt idx="1">
                  <c:v>76.25</c:v>
                </c:pt>
                <c:pt idx="2">
                  <c:v>76.099999999999994</c:v>
                </c:pt>
                <c:pt idx="3">
                  <c:v>76.81</c:v>
                </c:pt>
                <c:pt idx="4">
                  <c:v>76.34</c:v>
                </c:pt>
              </c:numCache>
            </c:numRef>
          </c:val>
          <c:extLst>
            <c:ext xmlns:c16="http://schemas.microsoft.com/office/drawing/2014/chart" uri="{C3380CC4-5D6E-409C-BE32-E72D297353CC}">
              <c16:uniqueId val="{00000000-68FD-4A23-A52E-89F656815C1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68FD-4A23-A52E-89F656815C1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90.1</c:v>
                </c:pt>
                <c:pt idx="1">
                  <c:v>90.28</c:v>
                </c:pt>
                <c:pt idx="2">
                  <c:v>89.24</c:v>
                </c:pt>
                <c:pt idx="3">
                  <c:v>90.12</c:v>
                </c:pt>
                <c:pt idx="4">
                  <c:v>89.84</c:v>
                </c:pt>
              </c:numCache>
            </c:numRef>
          </c:val>
          <c:extLst>
            <c:ext xmlns:c16="http://schemas.microsoft.com/office/drawing/2014/chart" uri="{C3380CC4-5D6E-409C-BE32-E72D297353CC}">
              <c16:uniqueId val="{00000000-2B51-4280-8947-44E16C765D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2B51-4280-8947-44E16C765D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125.37</c:v>
                </c:pt>
                <c:pt idx="1">
                  <c:v>123.59</c:v>
                </c:pt>
                <c:pt idx="2">
                  <c:v>122.33</c:v>
                </c:pt>
                <c:pt idx="3">
                  <c:v>121.53</c:v>
                </c:pt>
                <c:pt idx="4">
                  <c:v>120.13</c:v>
                </c:pt>
              </c:numCache>
            </c:numRef>
          </c:val>
          <c:extLst>
            <c:ext xmlns:c16="http://schemas.microsoft.com/office/drawing/2014/chart" uri="{C3380CC4-5D6E-409C-BE32-E72D297353CC}">
              <c16:uniqueId val="{00000000-E6A2-423D-83E2-AC1A8520CCB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E6A2-423D-83E2-AC1A8520CCB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49.13</c:v>
                </c:pt>
                <c:pt idx="1">
                  <c:v>50.53</c:v>
                </c:pt>
                <c:pt idx="2">
                  <c:v>51.89</c:v>
                </c:pt>
                <c:pt idx="3">
                  <c:v>52.05</c:v>
                </c:pt>
                <c:pt idx="4">
                  <c:v>52.87</c:v>
                </c:pt>
              </c:numCache>
            </c:numRef>
          </c:val>
          <c:extLst>
            <c:ext xmlns:c16="http://schemas.microsoft.com/office/drawing/2014/chart" uri="{C3380CC4-5D6E-409C-BE32-E72D297353CC}">
              <c16:uniqueId val="{00000000-6B57-4487-BEFB-BEF0342CED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6B57-4487-BEFB-BEF0342CED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12.07</c:v>
                </c:pt>
                <c:pt idx="1">
                  <c:v>13.85</c:v>
                </c:pt>
                <c:pt idx="2">
                  <c:v>15.46</c:v>
                </c:pt>
                <c:pt idx="3">
                  <c:v>17.09</c:v>
                </c:pt>
                <c:pt idx="4">
                  <c:v>18.38</c:v>
                </c:pt>
              </c:numCache>
            </c:numRef>
          </c:val>
          <c:extLst>
            <c:ext xmlns:c16="http://schemas.microsoft.com/office/drawing/2014/chart" uri="{C3380CC4-5D6E-409C-BE32-E72D297353CC}">
              <c16:uniqueId val="{00000000-7847-4F5F-A4CA-E8FCF741545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7847-4F5F-A4CA-E8FCF741545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78-477A-897C-7199C3FB9BA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478-477A-897C-7199C3FB9BA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303.82</c:v>
                </c:pt>
                <c:pt idx="1">
                  <c:v>347.93</c:v>
                </c:pt>
                <c:pt idx="2">
                  <c:v>302.36</c:v>
                </c:pt>
                <c:pt idx="3">
                  <c:v>282.94</c:v>
                </c:pt>
                <c:pt idx="4">
                  <c:v>307.89999999999998</c:v>
                </c:pt>
              </c:numCache>
            </c:numRef>
          </c:val>
          <c:extLst>
            <c:ext xmlns:c16="http://schemas.microsoft.com/office/drawing/2014/chart" uri="{C3380CC4-5D6E-409C-BE32-E72D297353CC}">
              <c16:uniqueId val="{00000000-A53E-4CC7-8FC3-2F936C7785F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A53E-4CC7-8FC3-2F936C7785F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320.3</c:v>
                </c:pt>
                <c:pt idx="1">
                  <c:v>295.8</c:v>
                </c:pt>
                <c:pt idx="2">
                  <c:v>277.13</c:v>
                </c:pt>
                <c:pt idx="3">
                  <c:v>251.44</c:v>
                </c:pt>
                <c:pt idx="4">
                  <c:v>241.55</c:v>
                </c:pt>
              </c:numCache>
            </c:numRef>
          </c:val>
          <c:extLst>
            <c:ext xmlns:c16="http://schemas.microsoft.com/office/drawing/2014/chart" uri="{C3380CC4-5D6E-409C-BE32-E72D297353CC}">
              <c16:uniqueId val="{00000000-473F-4A9D-A4A5-98E99A6B388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473F-4A9D-A4A5-98E99A6B388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117.46</c:v>
                </c:pt>
                <c:pt idx="1">
                  <c:v>115.64</c:v>
                </c:pt>
                <c:pt idx="2">
                  <c:v>114.46</c:v>
                </c:pt>
                <c:pt idx="3">
                  <c:v>114.67</c:v>
                </c:pt>
                <c:pt idx="4">
                  <c:v>112.62</c:v>
                </c:pt>
              </c:numCache>
            </c:numRef>
          </c:val>
          <c:extLst>
            <c:ext xmlns:c16="http://schemas.microsoft.com/office/drawing/2014/chart" uri="{C3380CC4-5D6E-409C-BE32-E72D297353CC}">
              <c16:uniqueId val="{00000000-ED70-4B4C-80BD-AE122C9497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ED70-4B4C-80BD-AE122C9497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152.82</c:v>
                </c:pt>
                <c:pt idx="1">
                  <c:v>155.25</c:v>
                </c:pt>
                <c:pt idx="2">
                  <c:v>156.47</c:v>
                </c:pt>
                <c:pt idx="3">
                  <c:v>153.84</c:v>
                </c:pt>
                <c:pt idx="4">
                  <c:v>156.68</c:v>
                </c:pt>
              </c:numCache>
            </c:numRef>
          </c:val>
          <c:extLst>
            <c:ext xmlns:c16="http://schemas.microsoft.com/office/drawing/2014/chart" uri="{C3380CC4-5D6E-409C-BE32-E72D297353CC}">
              <c16:uniqueId val="{00000000-165E-4DF3-ADED-DFEC098EE72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165E-4DF3-ADED-DFEC098EE72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CG37" sqref="CG37"/>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宇都宮市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自治体職員</v>
      </c>
      <c r="AE8" s="75"/>
      <c r="AF8" s="75"/>
      <c r="AG8" s="75"/>
      <c r="AH8" s="75"/>
      <c r="AI8" s="75"/>
      <c r="AJ8" s="75"/>
      <c r="AK8" s="2"/>
      <c r="AL8" s="66">
        <f>データ!$R$6</f>
        <v>519136</v>
      </c>
      <c r="AM8" s="66"/>
      <c r="AN8" s="66"/>
      <c r="AO8" s="66"/>
      <c r="AP8" s="66"/>
      <c r="AQ8" s="66"/>
      <c r="AR8" s="66"/>
      <c r="AS8" s="66"/>
      <c r="AT8" s="37">
        <f>データ!$S$6</f>
        <v>416.85</v>
      </c>
      <c r="AU8" s="38"/>
      <c r="AV8" s="38"/>
      <c r="AW8" s="38"/>
      <c r="AX8" s="38"/>
      <c r="AY8" s="38"/>
      <c r="AZ8" s="38"/>
      <c r="BA8" s="38"/>
      <c r="BB8" s="55">
        <f>データ!$T$6</f>
        <v>1245.3800000000001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76.650000000000006</v>
      </c>
      <c r="J10" s="38"/>
      <c r="K10" s="38"/>
      <c r="L10" s="38"/>
      <c r="M10" s="38"/>
      <c r="N10" s="38"/>
      <c r="O10" s="65"/>
      <c r="P10" s="55">
        <f>データ!$P$6</f>
        <v>97.47</v>
      </c>
      <c r="Q10" s="55"/>
      <c r="R10" s="55"/>
      <c r="S10" s="55"/>
      <c r="T10" s="55"/>
      <c r="U10" s="55"/>
      <c r="V10" s="55"/>
      <c r="W10" s="66">
        <f>データ!$Q$6</f>
        <v>2860</v>
      </c>
      <c r="X10" s="66"/>
      <c r="Y10" s="66"/>
      <c r="Z10" s="66"/>
      <c r="AA10" s="66"/>
      <c r="AB10" s="66"/>
      <c r="AC10" s="66"/>
      <c r="AD10" s="2"/>
      <c r="AE10" s="2"/>
      <c r="AF10" s="2"/>
      <c r="AG10" s="2"/>
      <c r="AH10" s="2"/>
      <c r="AI10" s="2"/>
      <c r="AJ10" s="2"/>
      <c r="AK10" s="2"/>
      <c r="AL10" s="66">
        <f>データ!$U$6</f>
        <v>504263</v>
      </c>
      <c r="AM10" s="66"/>
      <c r="AN10" s="66"/>
      <c r="AO10" s="66"/>
      <c r="AP10" s="66"/>
      <c r="AQ10" s="66"/>
      <c r="AR10" s="66"/>
      <c r="AS10" s="66"/>
      <c r="AT10" s="37">
        <f>データ!$V$6</f>
        <v>355.18</v>
      </c>
      <c r="AU10" s="38"/>
      <c r="AV10" s="38"/>
      <c r="AW10" s="38"/>
      <c r="AX10" s="38"/>
      <c r="AY10" s="38"/>
      <c r="AZ10" s="38"/>
      <c r="BA10" s="38"/>
      <c r="BB10" s="55">
        <f>データ!$W$6</f>
        <v>1419.74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OgaNZf36aK/9d8XXTIQm564dYQC7hfKsAO6WJDV/t2SU4zLQ1fSDF07hyRxYQReRkD8g7+vAbqvTxF26iahoDg==" saltValue="CW0R7DsKbhzwPBEJjNx1o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92011</v>
      </c>
      <c r="D6" s="20">
        <f t="shared" si="3"/>
        <v>46</v>
      </c>
      <c r="E6" s="20">
        <f t="shared" si="3"/>
        <v>1</v>
      </c>
      <c r="F6" s="20">
        <f t="shared" si="3"/>
        <v>0</v>
      </c>
      <c r="G6" s="20">
        <f t="shared" si="3"/>
        <v>1</v>
      </c>
      <c r="H6" s="20" t="str">
        <f t="shared" si="3"/>
        <v>栃木県　宇都宮市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76.650000000000006</v>
      </c>
      <c r="P6" s="21">
        <f t="shared" si="3"/>
        <v>97.47</v>
      </c>
      <c r="Q6" s="21">
        <f t="shared" si="3"/>
        <v>2860</v>
      </c>
      <c r="R6" s="21">
        <f t="shared" si="3"/>
        <v>519136</v>
      </c>
      <c r="S6" s="21">
        <f t="shared" si="3"/>
        <v>416.85</v>
      </c>
      <c r="T6" s="21">
        <f t="shared" si="3"/>
        <v>1245.3800000000001</v>
      </c>
      <c r="U6" s="21">
        <f t="shared" si="3"/>
        <v>504263</v>
      </c>
      <c r="V6" s="21">
        <f t="shared" si="3"/>
        <v>355.18</v>
      </c>
      <c r="W6" s="21">
        <f t="shared" si="3"/>
        <v>1419.74</v>
      </c>
      <c r="X6" s="22">
        <f>IF(X7="",NA(),X7)</f>
        <v>125.37</v>
      </c>
      <c r="Y6" s="22">
        <f t="shared" ref="Y6:AG6" si="4">IF(Y7="",NA(),Y7)</f>
        <v>123.59</v>
      </c>
      <c r="Z6" s="22">
        <f t="shared" si="4"/>
        <v>122.33</v>
      </c>
      <c r="AA6" s="22">
        <f t="shared" si="4"/>
        <v>121.53</v>
      </c>
      <c r="AB6" s="22">
        <f t="shared" si="4"/>
        <v>120.13</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303.82</v>
      </c>
      <c r="AU6" s="22">
        <f t="shared" ref="AU6:BC6" si="6">IF(AU7="",NA(),AU7)</f>
        <v>347.93</v>
      </c>
      <c r="AV6" s="22">
        <f t="shared" si="6"/>
        <v>302.36</v>
      </c>
      <c r="AW6" s="22">
        <f t="shared" si="6"/>
        <v>282.94</v>
      </c>
      <c r="AX6" s="22">
        <f t="shared" si="6"/>
        <v>307.89999999999998</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320.3</v>
      </c>
      <c r="BF6" s="22">
        <f t="shared" ref="BF6:BN6" si="7">IF(BF7="",NA(),BF7)</f>
        <v>295.8</v>
      </c>
      <c r="BG6" s="22">
        <f t="shared" si="7"/>
        <v>277.13</v>
      </c>
      <c r="BH6" s="22">
        <f t="shared" si="7"/>
        <v>251.44</v>
      </c>
      <c r="BI6" s="22">
        <f t="shared" si="7"/>
        <v>241.55</v>
      </c>
      <c r="BJ6" s="22">
        <f t="shared" si="7"/>
        <v>258.63</v>
      </c>
      <c r="BK6" s="22">
        <f t="shared" si="7"/>
        <v>255.12</v>
      </c>
      <c r="BL6" s="22">
        <f t="shared" si="7"/>
        <v>254.19</v>
      </c>
      <c r="BM6" s="22">
        <f t="shared" si="7"/>
        <v>259.56</v>
      </c>
      <c r="BN6" s="22">
        <f t="shared" si="7"/>
        <v>248.92</v>
      </c>
      <c r="BO6" s="21" t="str">
        <f>IF(BO7="","",IF(BO7="-","【-】","【"&amp;SUBSTITUTE(TEXT(BO7,"#,##0.00"),"-","△")&amp;"】"))</f>
        <v>【265.16】</v>
      </c>
      <c r="BP6" s="22">
        <f>IF(BP7="",NA(),BP7)</f>
        <v>117.46</v>
      </c>
      <c r="BQ6" s="22">
        <f t="shared" ref="BQ6:BY6" si="8">IF(BQ7="",NA(),BQ7)</f>
        <v>115.64</v>
      </c>
      <c r="BR6" s="22">
        <f t="shared" si="8"/>
        <v>114.46</v>
      </c>
      <c r="BS6" s="22">
        <f t="shared" si="8"/>
        <v>114.67</v>
      </c>
      <c r="BT6" s="22">
        <f t="shared" si="8"/>
        <v>112.62</v>
      </c>
      <c r="BU6" s="22">
        <f t="shared" si="8"/>
        <v>110.3</v>
      </c>
      <c r="BV6" s="22">
        <f t="shared" si="8"/>
        <v>109.12</v>
      </c>
      <c r="BW6" s="22">
        <f t="shared" si="8"/>
        <v>107.42</v>
      </c>
      <c r="BX6" s="22">
        <f t="shared" si="8"/>
        <v>105.07</v>
      </c>
      <c r="BY6" s="22">
        <f t="shared" si="8"/>
        <v>107.54</v>
      </c>
      <c r="BZ6" s="21" t="str">
        <f>IF(BZ7="","",IF(BZ7="-","【-】","【"&amp;SUBSTITUTE(TEXT(BZ7,"#,##0.00"),"-","△")&amp;"】"))</f>
        <v>【102.35】</v>
      </c>
      <c r="CA6" s="22">
        <f>IF(CA7="",NA(),CA7)</f>
        <v>152.82</v>
      </c>
      <c r="CB6" s="22">
        <f t="shared" ref="CB6:CJ6" si="9">IF(CB7="",NA(),CB7)</f>
        <v>155.25</v>
      </c>
      <c r="CC6" s="22">
        <f t="shared" si="9"/>
        <v>156.47</v>
      </c>
      <c r="CD6" s="22">
        <f t="shared" si="9"/>
        <v>153.84</v>
      </c>
      <c r="CE6" s="22">
        <f t="shared" si="9"/>
        <v>156.68</v>
      </c>
      <c r="CF6" s="22">
        <f t="shared" si="9"/>
        <v>151.85</v>
      </c>
      <c r="CG6" s="22">
        <f t="shared" si="9"/>
        <v>153.88</v>
      </c>
      <c r="CH6" s="22">
        <f t="shared" si="9"/>
        <v>157.19</v>
      </c>
      <c r="CI6" s="22">
        <f t="shared" si="9"/>
        <v>153.71</v>
      </c>
      <c r="CJ6" s="22">
        <f t="shared" si="9"/>
        <v>155.9</v>
      </c>
      <c r="CK6" s="21" t="str">
        <f>IF(CK7="","",IF(CK7="-","【-】","【"&amp;SUBSTITUTE(TEXT(CK7,"#,##0.00"),"-","△")&amp;"】"))</f>
        <v>【167.74】</v>
      </c>
      <c r="CL6" s="22">
        <f>IF(CL7="",NA(),CL7)</f>
        <v>76.22</v>
      </c>
      <c r="CM6" s="22">
        <f t="shared" ref="CM6:CU6" si="10">IF(CM7="",NA(),CM7)</f>
        <v>76.25</v>
      </c>
      <c r="CN6" s="22">
        <f t="shared" si="10"/>
        <v>76.099999999999994</v>
      </c>
      <c r="CO6" s="22">
        <f t="shared" si="10"/>
        <v>76.81</v>
      </c>
      <c r="CP6" s="22">
        <f t="shared" si="10"/>
        <v>76.34</v>
      </c>
      <c r="CQ6" s="22">
        <f t="shared" si="10"/>
        <v>63.54</v>
      </c>
      <c r="CR6" s="22">
        <f t="shared" si="10"/>
        <v>63.53</v>
      </c>
      <c r="CS6" s="22">
        <f t="shared" si="10"/>
        <v>63.16</v>
      </c>
      <c r="CT6" s="22">
        <f t="shared" si="10"/>
        <v>64.41</v>
      </c>
      <c r="CU6" s="22">
        <f t="shared" si="10"/>
        <v>64.11</v>
      </c>
      <c r="CV6" s="21" t="str">
        <f>IF(CV7="","",IF(CV7="-","【-】","【"&amp;SUBSTITUTE(TEXT(CV7,"#,##0.00"),"-","△")&amp;"】"))</f>
        <v>【60.29】</v>
      </c>
      <c r="CW6" s="22">
        <f>IF(CW7="",NA(),CW7)</f>
        <v>90.1</v>
      </c>
      <c r="CX6" s="22">
        <f t="shared" ref="CX6:DF6" si="11">IF(CX7="",NA(),CX7)</f>
        <v>90.28</v>
      </c>
      <c r="CY6" s="22">
        <f t="shared" si="11"/>
        <v>89.24</v>
      </c>
      <c r="CZ6" s="22">
        <f t="shared" si="11"/>
        <v>90.12</v>
      </c>
      <c r="DA6" s="22">
        <f t="shared" si="11"/>
        <v>89.84</v>
      </c>
      <c r="DB6" s="22">
        <f t="shared" si="11"/>
        <v>91.48</v>
      </c>
      <c r="DC6" s="22">
        <f t="shared" si="11"/>
        <v>91.58</v>
      </c>
      <c r="DD6" s="22">
        <f t="shared" si="11"/>
        <v>91.48</v>
      </c>
      <c r="DE6" s="22">
        <f t="shared" si="11"/>
        <v>91.64</v>
      </c>
      <c r="DF6" s="22">
        <f t="shared" si="11"/>
        <v>92.09</v>
      </c>
      <c r="DG6" s="21" t="str">
        <f>IF(DG7="","",IF(DG7="-","【-】","【"&amp;SUBSTITUTE(TEXT(DG7,"#,##0.00"),"-","△")&amp;"】"))</f>
        <v>【90.12】</v>
      </c>
      <c r="DH6" s="22">
        <f>IF(DH7="",NA(),DH7)</f>
        <v>49.13</v>
      </c>
      <c r="DI6" s="22">
        <f t="shared" ref="DI6:DQ6" si="12">IF(DI7="",NA(),DI7)</f>
        <v>50.53</v>
      </c>
      <c r="DJ6" s="22">
        <f t="shared" si="12"/>
        <v>51.89</v>
      </c>
      <c r="DK6" s="22">
        <f t="shared" si="12"/>
        <v>52.05</v>
      </c>
      <c r="DL6" s="22">
        <f t="shared" si="12"/>
        <v>52.87</v>
      </c>
      <c r="DM6" s="22">
        <f t="shared" si="12"/>
        <v>49.66</v>
      </c>
      <c r="DN6" s="22">
        <f t="shared" si="12"/>
        <v>50.41</v>
      </c>
      <c r="DO6" s="22">
        <f t="shared" si="12"/>
        <v>51.13</v>
      </c>
      <c r="DP6" s="22">
        <f t="shared" si="12"/>
        <v>51.62</v>
      </c>
      <c r="DQ6" s="22">
        <f t="shared" si="12"/>
        <v>52.16</v>
      </c>
      <c r="DR6" s="21" t="str">
        <f>IF(DR7="","",IF(DR7="-","【-】","【"&amp;SUBSTITUTE(TEXT(DR7,"#,##0.00"),"-","△")&amp;"】"))</f>
        <v>【50.88】</v>
      </c>
      <c r="DS6" s="22">
        <f>IF(DS7="",NA(),DS7)</f>
        <v>12.07</v>
      </c>
      <c r="DT6" s="22">
        <f t="shared" ref="DT6:EB6" si="13">IF(DT7="",NA(),DT7)</f>
        <v>13.85</v>
      </c>
      <c r="DU6" s="22">
        <f t="shared" si="13"/>
        <v>15.46</v>
      </c>
      <c r="DV6" s="22">
        <f t="shared" si="13"/>
        <v>17.09</v>
      </c>
      <c r="DW6" s="22">
        <f t="shared" si="13"/>
        <v>18.38</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0.34</v>
      </c>
      <c r="EE6" s="22">
        <f t="shared" ref="EE6:EM6" si="14">IF(EE7="",NA(),EE7)</f>
        <v>0.25</v>
      </c>
      <c r="EF6" s="22">
        <f t="shared" si="14"/>
        <v>0.27</v>
      </c>
      <c r="EG6" s="22">
        <f t="shared" si="14"/>
        <v>0.8</v>
      </c>
      <c r="EH6" s="22">
        <f t="shared" si="14"/>
        <v>0.76</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2">
      <c r="A7" s="15"/>
      <c r="B7" s="24">
        <v>2021</v>
      </c>
      <c r="C7" s="24">
        <v>92011</v>
      </c>
      <c r="D7" s="24">
        <v>46</v>
      </c>
      <c r="E7" s="24">
        <v>1</v>
      </c>
      <c r="F7" s="24">
        <v>0</v>
      </c>
      <c r="G7" s="24">
        <v>1</v>
      </c>
      <c r="H7" s="24" t="s">
        <v>93</v>
      </c>
      <c r="I7" s="24" t="s">
        <v>94</v>
      </c>
      <c r="J7" s="24" t="s">
        <v>95</v>
      </c>
      <c r="K7" s="24" t="s">
        <v>96</v>
      </c>
      <c r="L7" s="24" t="s">
        <v>97</v>
      </c>
      <c r="M7" s="24" t="s">
        <v>98</v>
      </c>
      <c r="N7" s="25" t="s">
        <v>99</v>
      </c>
      <c r="O7" s="25">
        <v>76.650000000000006</v>
      </c>
      <c r="P7" s="25">
        <v>97.47</v>
      </c>
      <c r="Q7" s="25">
        <v>2860</v>
      </c>
      <c r="R7" s="25">
        <v>519136</v>
      </c>
      <c r="S7" s="25">
        <v>416.85</v>
      </c>
      <c r="T7" s="25">
        <v>1245.3800000000001</v>
      </c>
      <c r="U7" s="25">
        <v>504263</v>
      </c>
      <c r="V7" s="25">
        <v>355.18</v>
      </c>
      <c r="W7" s="25">
        <v>1419.74</v>
      </c>
      <c r="X7" s="25">
        <v>125.37</v>
      </c>
      <c r="Y7" s="25">
        <v>123.59</v>
      </c>
      <c r="Z7" s="25">
        <v>122.33</v>
      </c>
      <c r="AA7" s="25">
        <v>121.53</v>
      </c>
      <c r="AB7" s="25">
        <v>120.13</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303.82</v>
      </c>
      <c r="AU7" s="25">
        <v>347.93</v>
      </c>
      <c r="AV7" s="25">
        <v>302.36</v>
      </c>
      <c r="AW7" s="25">
        <v>282.94</v>
      </c>
      <c r="AX7" s="25">
        <v>307.89999999999998</v>
      </c>
      <c r="AY7" s="25">
        <v>254.05</v>
      </c>
      <c r="AZ7" s="25">
        <v>258.22000000000003</v>
      </c>
      <c r="BA7" s="25">
        <v>250.03</v>
      </c>
      <c r="BB7" s="25">
        <v>239.45</v>
      </c>
      <c r="BC7" s="25">
        <v>246.01</v>
      </c>
      <c r="BD7" s="25">
        <v>261.51</v>
      </c>
      <c r="BE7" s="25">
        <v>320.3</v>
      </c>
      <c r="BF7" s="25">
        <v>295.8</v>
      </c>
      <c r="BG7" s="25">
        <v>277.13</v>
      </c>
      <c r="BH7" s="25">
        <v>251.44</v>
      </c>
      <c r="BI7" s="25">
        <v>241.55</v>
      </c>
      <c r="BJ7" s="25">
        <v>258.63</v>
      </c>
      <c r="BK7" s="25">
        <v>255.12</v>
      </c>
      <c r="BL7" s="25">
        <v>254.19</v>
      </c>
      <c r="BM7" s="25">
        <v>259.56</v>
      </c>
      <c r="BN7" s="25">
        <v>248.92</v>
      </c>
      <c r="BO7" s="25">
        <v>265.16000000000003</v>
      </c>
      <c r="BP7" s="25">
        <v>117.46</v>
      </c>
      <c r="BQ7" s="25">
        <v>115.64</v>
      </c>
      <c r="BR7" s="25">
        <v>114.46</v>
      </c>
      <c r="BS7" s="25">
        <v>114.67</v>
      </c>
      <c r="BT7" s="25">
        <v>112.62</v>
      </c>
      <c r="BU7" s="25">
        <v>110.3</v>
      </c>
      <c r="BV7" s="25">
        <v>109.12</v>
      </c>
      <c r="BW7" s="25">
        <v>107.42</v>
      </c>
      <c r="BX7" s="25">
        <v>105.07</v>
      </c>
      <c r="BY7" s="25">
        <v>107.54</v>
      </c>
      <c r="BZ7" s="25">
        <v>102.35</v>
      </c>
      <c r="CA7" s="25">
        <v>152.82</v>
      </c>
      <c r="CB7" s="25">
        <v>155.25</v>
      </c>
      <c r="CC7" s="25">
        <v>156.47</v>
      </c>
      <c r="CD7" s="25">
        <v>153.84</v>
      </c>
      <c r="CE7" s="25">
        <v>156.68</v>
      </c>
      <c r="CF7" s="25">
        <v>151.85</v>
      </c>
      <c r="CG7" s="25">
        <v>153.88</v>
      </c>
      <c r="CH7" s="25">
        <v>157.19</v>
      </c>
      <c r="CI7" s="25">
        <v>153.71</v>
      </c>
      <c r="CJ7" s="25">
        <v>155.9</v>
      </c>
      <c r="CK7" s="25">
        <v>167.74</v>
      </c>
      <c r="CL7" s="25">
        <v>76.22</v>
      </c>
      <c r="CM7" s="25">
        <v>76.25</v>
      </c>
      <c r="CN7" s="25">
        <v>76.099999999999994</v>
      </c>
      <c r="CO7" s="25">
        <v>76.81</v>
      </c>
      <c r="CP7" s="25">
        <v>76.34</v>
      </c>
      <c r="CQ7" s="25">
        <v>63.54</v>
      </c>
      <c r="CR7" s="25">
        <v>63.53</v>
      </c>
      <c r="CS7" s="25">
        <v>63.16</v>
      </c>
      <c r="CT7" s="25">
        <v>64.41</v>
      </c>
      <c r="CU7" s="25">
        <v>64.11</v>
      </c>
      <c r="CV7" s="25">
        <v>60.29</v>
      </c>
      <c r="CW7" s="25">
        <v>90.1</v>
      </c>
      <c r="CX7" s="25">
        <v>90.28</v>
      </c>
      <c r="CY7" s="25">
        <v>89.24</v>
      </c>
      <c r="CZ7" s="25">
        <v>90.12</v>
      </c>
      <c r="DA7" s="25">
        <v>89.84</v>
      </c>
      <c r="DB7" s="25">
        <v>91.48</v>
      </c>
      <c r="DC7" s="25">
        <v>91.58</v>
      </c>
      <c r="DD7" s="25">
        <v>91.48</v>
      </c>
      <c r="DE7" s="25">
        <v>91.64</v>
      </c>
      <c r="DF7" s="25">
        <v>92.09</v>
      </c>
      <c r="DG7" s="25">
        <v>90.12</v>
      </c>
      <c r="DH7" s="25">
        <v>49.13</v>
      </c>
      <c r="DI7" s="25">
        <v>50.53</v>
      </c>
      <c r="DJ7" s="25">
        <v>51.89</v>
      </c>
      <c r="DK7" s="25">
        <v>52.05</v>
      </c>
      <c r="DL7" s="25">
        <v>52.87</v>
      </c>
      <c r="DM7" s="25">
        <v>49.66</v>
      </c>
      <c r="DN7" s="25">
        <v>50.41</v>
      </c>
      <c r="DO7" s="25">
        <v>51.13</v>
      </c>
      <c r="DP7" s="25">
        <v>51.62</v>
      </c>
      <c r="DQ7" s="25">
        <v>52.16</v>
      </c>
      <c r="DR7" s="25">
        <v>50.88</v>
      </c>
      <c r="DS7" s="25">
        <v>12.07</v>
      </c>
      <c r="DT7" s="25">
        <v>13.85</v>
      </c>
      <c r="DU7" s="25">
        <v>15.46</v>
      </c>
      <c r="DV7" s="25">
        <v>17.09</v>
      </c>
      <c r="DW7" s="25">
        <v>18.38</v>
      </c>
      <c r="DX7" s="25">
        <v>18.940000000000001</v>
      </c>
      <c r="DY7" s="25">
        <v>20.36</v>
      </c>
      <c r="DZ7" s="25">
        <v>22.41</v>
      </c>
      <c r="EA7" s="25">
        <v>23.68</v>
      </c>
      <c r="EB7" s="25">
        <v>25.76</v>
      </c>
      <c r="EC7" s="25">
        <v>22.3</v>
      </c>
      <c r="ED7" s="25">
        <v>0.34</v>
      </c>
      <c r="EE7" s="25">
        <v>0.25</v>
      </c>
      <c r="EF7" s="25">
        <v>0.27</v>
      </c>
      <c r="EG7" s="25">
        <v>0.8</v>
      </c>
      <c r="EH7" s="25">
        <v>0.76</v>
      </c>
      <c r="EI7" s="25">
        <v>0.74</v>
      </c>
      <c r="EJ7" s="25">
        <v>0.75</v>
      </c>
      <c r="EK7" s="25">
        <v>0.73</v>
      </c>
      <c r="EL7" s="25">
        <v>0.79</v>
      </c>
      <c r="EM7" s="25">
        <v>0.75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2023-01-25T08:27:49Z</cp:lastPrinted>
  <dcterms:created xsi:type="dcterms:W3CDTF">2022-12-01T00:54:56Z</dcterms:created>
  <dcterms:modified xsi:type="dcterms:W3CDTF">2023-01-31T04:18:32Z</dcterms:modified>
  <cp:category/>
</cp:coreProperties>
</file>