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5下水（特環）\"/>
    </mc:Choice>
  </mc:AlternateContent>
  <workbookProtection workbookAlgorithmName="SHA-512" workbookHashValue="eNdfZcCg/s9mnhNvTMRPPvtRSe//Ximy2e4M7M7hha9wlOImMsabMsmO6lxXZZhawilIV0osaLDs0mvDcBtMbg==" workbookSaltValue="m/gEboBtrApwRPS5nMBI4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BB10" i="4"/>
  <c r="AT10" i="4"/>
  <c r="AL10" i="4"/>
  <c r="AD10" i="4"/>
  <c r="P10" i="4"/>
  <c r="I10" i="4"/>
  <c r="BB8" i="4"/>
  <c r="AT8" i="4"/>
  <c r="AD8" i="4"/>
  <c r="W8" i="4"/>
  <c r="P8" i="4"/>
  <c r="I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<sst xmlns="http://schemas.openxmlformats.org/spreadsheetml/2006/main" count="236" uniqueCount="116">
  <si>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</si>
  <si>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</si>
  <si>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</si>
  <si>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</si>
  <si>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</si>
  <si>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</si>
  <si>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</si>
  <si>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</si>
  <si>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</si>
  <si>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</si>
  <si>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</si>
  <si>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</si>
  <si>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</si>
  <si>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</si>
  <si>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</si>
  <si>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</si>
  <si>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</si>
  <si>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</si>
  <si>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</si>
  <si>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</si>
  <si>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</si>
  <si>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</si>
  <si>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</si>
  <si>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</si>
  <si>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</si>
  <si>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</si>
  <si>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</si>
  <si>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</si>
  <si>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</si>
  <si>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</si>
  <si>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</si>
  <si>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</si>
  <si>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</si>
  <si>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</si>
  <si>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</si>
  <si>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</si>
  <si>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</si>
  <si>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</si>
  <si>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</si>
  <si>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</si>
  <si>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</si>
  <si>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</si>
  <si>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</si>
  <si>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</si>
  <si>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</si>
  <si>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</si>
  <si>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</si>
  <si>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</si>
  <si>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</si>
  <si>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</si>
  <si>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</si>
  <si>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</si>
  <si>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</si>
  <si>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</si>
  <si>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</si>
  <si>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</si>
  <si>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</si>
  <si>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</si>
  <si>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</si>
  <si>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</si>
  <si>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</si>
  <si>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</si>
  <si>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</si>
  <si>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</si>
  <si>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</si>
  <si>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</si>
  <si>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</si>
  <si>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</si>
  <si>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</si>
  <si>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</si>
  <si>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</si>
  <si>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</si>
  <si>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</si>
  <si>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</si>
  <si>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</si>
  <si>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</si>
  <si>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</si>
  <si>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</si>
  <si>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</si>
  <si>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</si>
  <si>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</si>
  <si>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</si>
  <si>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</si>
  <si>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</si>
  <si>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</si>
  <si>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</si>
  <si>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</si>
  <si>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</si>
  <si>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</si>
  <si>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</si>
  <si>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</si>
  <si>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</si>
  <si>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</si>
  <si>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</si>
  <si>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</si>
  <si>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</si>
  <si>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</si>
  <si>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</si>
  <si>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</si>
  <si>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</si>
  <si>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</si>
  <si>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</si>
  <si>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</si>
  <si>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</si>
  <si>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</si>
  <si>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</si>
  <si>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</si>
  <si>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</si>
  <si>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</si>
  <si>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</si>
  <si>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</si>
  <si>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</si>
  <si>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</si>
  <si>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と同様に100％を超えたが，下水道使用料の減などにより前年度比で低下した。今後は，下水道使用料の伸び悩みが見込まれる中で，施設を効率的に維持管理するなどの経費の抑制に，より一層努める必要がある。
　また，「⑥汚水処理原価」は前年度比で減少したが，これは，資本費（支払利息）の減少によるものである。
　「⑦施設利用率」は，特定環境保全公共下水道事業区域内に，汚水処理施設を保有していないため，対象外となっている。
　さらに，「⑧水洗化率」は，類似団体の平均値を下回ってはいるが，計画的に整備を進めていることで，年々上昇している。
　以上のことから，本市の特定環境保全公共下水道事業は，維持管理費などの費用が収益で賄えているものの「⑤経費回収率」を見ると100％を下回り，汚水処理に係る費用が下水道使用料収入以外の収入に賄われている。
　今後，より一層費用の抑制に努めるとともに，計画的に整備を進め，使用料収入を確保することで，各指標は改善される見通しである。</t>
    <rPh sb="68" eb="70">
      <t>ミコ</t>
    </rPh>
    <rPh sb="142" eb="144">
      <t>シホン</t>
    </rPh>
    <rPh sb="144" eb="145">
      <t>ヒ</t>
    </rPh>
    <rPh sb="167" eb="169">
      <t>シセツ</t>
    </rPh>
    <rPh sb="169" eb="171">
      <t>リヨウ</t>
    </rPh>
    <rPh sb="171" eb="172">
      <t>リツ</t>
    </rPh>
    <rPh sb="175" eb="188">
      <t>トクテイカンキョウホゼンコウキョウゲスイドウジギョウ</t>
    </rPh>
    <rPh sb="188" eb="190">
      <t>クイキ</t>
    </rPh>
    <rPh sb="190" eb="191">
      <t>ナイ</t>
    </rPh>
    <rPh sb="193" eb="195">
      <t>オスイ</t>
    </rPh>
    <rPh sb="195" eb="197">
      <t>ショリ</t>
    </rPh>
    <rPh sb="197" eb="199">
      <t>シセツ</t>
    </rPh>
    <rPh sb="200" eb="202">
      <t>ホユウ</t>
    </rPh>
    <rPh sb="210" eb="213">
      <t>タイショウガイ</t>
    </rPh>
    <rPh sb="253" eb="256">
      <t>ケイカクテキ</t>
    </rPh>
    <rPh sb="257" eb="259">
      <t>セイビ</t>
    </rPh>
    <rPh sb="260" eb="261">
      <t>スス</t>
    </rPh>
    <rPh sb="330" eb="332">
      <t>ケイヒ</t>
    </rPh>
    <rPh sb="332" eb="334">
      <t>カイシュウ</t>
    </rPh>
    <rPh sb="334" eb="335">
      <t>リツ</t>
    </rPh>
    <rPh sb="337" eb="338">
      <t>ミ</t>
    </rPh>
    <rPh sb="345" eb="347">
      <t>シタマワ</t>
    </rPh>
    <rPh sb="349" eb="351">
      <t>オスイ</t>
    </rPh>
    <rPh sb="351" eb="353">
      <t>ショリ</t>
    </rPh>
    <rPh sb="354" eb="355">
      <t>カカ</t>
    </rPh>
    <rPh sb="356" eb="358">
      <t>ヒヨウ</t>
    </rPh>
    <rPh sb="359" eb="362">
      <t>ゲスイドウ</t>
    </rPh>
    <rPh sb="362" eb="365">
      <t>シヨウリョウ</t>
    </rPh>
    <rPh sb="365" eb="367">
      <t>シュウニュウ</t>
    </rPh>
    <rPh sb="367" eb="369">
      <t>イガイ</t>
    </rPh>
    <rPh sb="370" eb="372">
      <t>シュウニュウ</t>
    </rPh>
    <rPh sb="373" eb="374">
      <t>マカナ</t>
    </rPh>
    <rPh sb="403" eb="406">
      <t>ケイカクテキ</t>
    </rPh>
    <rPh sb="407" eb="409">
      <t>セイビ</t>
    </rPh>
    <rPh sb="410" eb="411">
      <t>スス</t>
    </rPh>
    <phoneticPr fontId="4"/>
  </si>
  <si>
    <t>　管渠の整備を計画的に進めることで，水洗化率を向上させ，汚水処理に充てられる下水道使用料など経常収益を適切に確保するとともに，施設を効率的に維持管理することで汚水処理費用の更なる抑制に努め，経営の健全化・効率化を推進する必要がある。
　将来的には更新需要の増大が見込まれることから，適切に企業債等を活用し，財政収支の整合を図りながら計画的に取り組む必要がある。</t>
    <rPh sb="1" eb="3">
      <t>カンキョ</t>
    </rPh>
    <rPh sb="4" eb="6">
      <t>セイビ</t>
    </rPh>
    <rPh sb="7" eb="10">
      <t>ケイカクテキ</t>
    </rPh>
    <rPh sb="11" eb="12">
      <t>スス</t>
    </rPh>
    <phoneticPr fontId="4"/>
  </si>
  <si>
    <t>　「②管渠老朽化率」は，法定耐用年数を超過した管渠が無いため，0％である。
　今後は，老朽化の進行に合わせて点検・調査結果を踏まえ，状態を把握しながら計画的に老朽化対策を実施していく。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</si>
</sst>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0.11</c:v>
                </c:pt>
                <c:pt idx="2">
                  <c:v>0.01</c:v>
                </c:pt>
                <c:pt idx="3">
                  <c:v>0.01</c:v>
                </c:pt>
                <c:pt idx="4" formatCode="#,##0.00;&quot;△&quot;#,##0.00">
                  <c:v>0</c:v>
                </c:pt>
              </c:numCache>
            </c:numRef>
          </c:val>
          <c:extLst>
            <c:ext xmlns:c16="http://schemas.microsoft.com/office/drawing/2014/chart" uri="{C3380CC4-5D6E-409C-BE32-E72D297353CC}">
              <c16:uniqueId val="{00000000-9636-4004-84B7-B19B46CC42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9636-4004-84B7-B19B46CC42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5-4B00-BD22-4EA2D57137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8A25-4B00-BD22-4EA2D57137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75.47</c:v>
                </c:pt>
                <c:pt idx="1">
                  <c:v>77.22</c:v>
                </c:pt>
                <c:pt idx="2">
                  <c:v>79.38</c:v>
                </c:pt>
                <c:pt idx="3">
                  <c:v>80.73</c:v>
                </c:pt>
                <c:pt idx="4">
                  <c:v>81.83</c:v>
                </c:pt>
              </c:numCache>
            </c:numRef>
          </c:val>
          <c:extLst>
            <c:ext xmlns:c16="http://schemas.microsoft.com/office/drawing/2014/chart" uri="{C3380CC4-5D6E-409C-BE32-E72D297353CC}">
              <c16:uniqueId val="{00000000-2522-4F13-9101-1D1EF60ED5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2522-4F13-9101-1D1EF60ED5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100.01</c:v>
                </c:pt>
                <c:pt idx="1">
                  <c:v>106.81</c:v>
                </c:pt>
                <c:pt idx="2">
                  <c:v>106.69</c:v>
                </c:pt>
                <c:pt idx="3">
                  <c:v>100.35</c:v>
                </c:pt>
                <c:pt idx="4">
                  <c:v>100.32</c:v>
                </c:pt>
              </c:numCache>
            </c:numRef>
          </c:val>
          <c:extLst>
            <c:ext xmlns:c16="http://schemas.microsoft.com/office/drawing/2014/chart" uri="{C3380CC4-5D6E-409C-BE32-E72D297353CC}">
              <c16:uniqueId val="{00000000-98A9-4A41-9AC5-73E758FFD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98A9-4A41-9AC5-73E758FFD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41.77</c:v>
                </c:pt>
                <c:pt idx="1">
                  <c:v>42.07</c:v>
                </c:pt>
                <c:pt idx="2">
                  <c:v>43.37</c:v>
                </c:pt>
                <c:pt idx="3">
                  <c:v>45.13</c:v>
                </c:pt>
                <c:pt idx="4">
                  <c:v>46.47</c:v>
                </c:pt>
              </c:numCache>
            </c:numRef>
          </c:val>
          <c:extLst>
            <c:ext xmlns:c16="http://schemas.microsoft.com/office/drawing/2014/chart" uri="{C3380CC4-5D6E-409C-BE32-E72D297353CC}">
              <c16:uniqueId val="{00000000-625F-46B5-B8A4-EC13760238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625F-46B5-B8A4-EC13760238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D7-440E-999E-EB35D9DFCF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D7-440E-999E-EB35D9DFCF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F0-4863-84F8-ED409C100E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B3F0-4863-84F8-ED409C100E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42.61</c:v>
                </c:pt>
                <c:pt idx="1">
                  <c:v>64.569999999999993</c:v>
                </c:pt>
                <c:pt idx="2">
                  <c:v>69.900000000000006</c:v>
                </c:pt>
                <c:pt idx="3">
                  <c:v>36.82</c:v>
                </c:pt>
                <c:pt idx="4">
                  <c:v>25.25</c:v>
                </c:pt>
              </c:numCache>
            </c:numRef>
          </c:val>
          <c:extLst>
            <c:ext xmlns:c16="http://schemas.microsoft.com/office/drawing/2014/chart" uri="{C3380CC4-5D6E-409C-BE32-E72D297353CC}">
              <c16:uniqueId val="{00000000-CEF2-4FCF-8006-8CDC840FCD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CEF2-4FCF-8006-8CDC840FCD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1992.8</c:v>
                </c:pt>
                <c:pt idx="1">
                  <c:v>1825.77</c:v>
                </c:pt>
                <c:pt idx="2">
                  <c:v>1707.63</c:v>
                </c:pt>
                <c:pt idx="3">
                  <c:v>1650.21</c:v>
                </c:pt>
                <c:pt idx="4">
                  <c:v>1866.54</c:v>
                </c:pt>
              </c:numCache>
            </c:numRef>
          </c:val>
          <c:extLst>
            <c:ext xmlns:c16="http://schemas.microsoft.com/office/drawing/2014/chart" uri="{C3380CC4-5D6E-409C-BE32-E72D297353CC}">
              <c16:uniqueId val="{00000000-6E44-4C1B-9973-62C1CECFB0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6E44-4C1B-9973-62C1CECFB0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80.8</c:v>
                </c:pt>
                <c:pt idx="1">
                  <c:v>87.46</c:v>
                </c:pt>
                <c:pt idx="2">
                  <c:v>98.34</c:v>
                </c:pt>
                <c:pt idx="3">
                  <c:v>98.27</c:v>
                </c:pt>
                <c:pt idx="4">
                  <c:v>98.02</c:v>
                </c:pt>
              </c:numCache>
            </c:numRef>
          </c:val>
          <c:extLst>
            <c:ext xmlns:c16="http://schemas.microsoft.com/office/drawing/2014/chart" uri="{C3380CC4-5D6E-409C-BE32-E72D297353CC}">
              <c16:uniqueId val="{00000000-00E3-44EF-8712-9644E48C69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00E3-44EF-8712-9644E48C69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187.68</c:v>
                </c:pt>
                <c:pt idx="1">
                  <c:v>173.57</c:v>
                </c:pt>
                <c:pt idx="2">
                  <c:v>154.41999999999999</c:v>
                </c:pt>
                <c:pt idx="3">
                  <c:v>153.72</c:v>
                </c:pt>
                <c:pt idx="4">
                  <c:v>151.43</c:v>
                </c:pt>
              </c:numCache>
            </c:numRef>
          </c:val>
          <c:extLst>
            <c:ext xmlns:c16="http://schemas.microsoft.com/office/drawing/2014/chart" uri="{C3380CC4-5D6E-409C-BE32-E72D297353CC}">
              <c16:uniqueId val="{00000000-CDDD-4666-A8E9-3C5CB1ED3C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CDDD-4666-A8E9-3C5CB1ED3C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宇都宮市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521104</v>
      </c>
      <c r="AM8" s="51"/>
      <c r="AN8" s="51"/>
      <c r="AO8" s="51"/>
      <c r="AP8" s="51"/>
      <c r="AQ8" s="51"/>
      <c r="AR8" s="51"/>
      <c r="AS8" s="51"/>
      <c r="AT8" s="46">
        <f>データ!T6</f>
        <v>416.85</v>
      </c>
      <c r="AU8" s="46"/>
      <c r="AV8" s="46"/>
      <c r="AW8" s="46"/>
      <c r="AX8" s="46"/>
      <c r="AY8" s="46"/>
      <c r="AZ8" s="46"/>
      <c r="BA8" s="46"/>
      <c r="BB8" s="46">
        <f>データ!U6</f>
        <v>1250.0999999999999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53.58</v>
      </c>
      <c r="J10" s="46"/>
      <c r="K10" s="46"/>
      <c r="L10" s="46"/>
      <c r="M10" s="46"/>
      <c r="N10" s="46"/>
      <c r="O10" s="46"/>
      <c r="P10" s="46">
        <f>データ!P6</f>
        <v>6.32</v>
      </c>
      <c r="Q10" s="46"/>
      <c r="R10" s="46"/>
      <c r="S10" s="46"/>
      <c r="T10" s="46"/>
      <c r="U10" s="46"/>
      <c r="V10" s="46"/>
      <c r="W10" s="46">
        <f>データ!Q6</f>
        <v>69.28</v>
      </c>
      <c r="X10" s="46"/>
      <c r="Y10" s="46"/>
      <c r="Z10" s="46"/>
      <c r="AA10" s="46"/>
      <c r="AB10" s="46"/>
      <c r="AC10" s="46"/>
      <c r="AD10" s="51">
        <f>データ!R6</f>
        <v>2695</v>
      </c>
      <c r="AE10" s="51"/>
      <c r="AF10" s="51"/>
      <c r="AG10" s="51"/>
      <c r="AH10" s="51"/>
      <c r="AI10" s="51"/>
      <c r="AJ10" s="51"/>
      <c r="AK10" s="2"/>
      <c r="AL10" s="51">
        <f>データ!V6</f>
        <v>32886</v>
      </c>
      <c r="AM10" s="51"/>
      <c r="AN10" s="51"/>
      <c r="AO10" s="51"/>
      <c r="AP10" s="51"/>
      <c r="AQ10" s="51"/>
      <c r="AR10" s="51"/>
      <c r="AS10" s="51"/>
      <c r="AT10" s="46">
        <f>データ!W6</f>
        <v>14.92</v>
      </c>
      <c r="AU10" s="46"/>
      <c r="AV10" s="46"/>
      <c r="AW10" s="46"/>
      <c r="AX10" s="46"/>
      <c r="AY10" s="46"/>
      <c r="AZ10" s="46"/>
      <c r="BA10" s="46"/>
      <c r="BB10" s="46">
        <f>データ!X6</f>
        <v>2204.16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yH0fOSBe19++73IS8tSsxs+gXwK1Dw9NL4ZxhGgi1fH66yKHcfPWpM7BhfoWkLvYPp+B7dIDDs1/LNAuYrI4Q==" saltValue="O5GgcuOFjyLckMTPEzOr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92011</v>
      </c>
      <c r="D6" s="33">
        <f t="shared" si="3"/>
        <v>46</v>
      </c>
      <c r="E6" s="33">
        <f t="shared" si="3"/>
        <v>17</v>
      </c>
      <c r="F6" s="33">
        <f t="shared" si="3"/>
        <v>4</v>
      </c>
      <c r="G6" s="33">
        <f t="shared" si="3"/>
        <v>0</v>
      </c>
      <c r="H6" s="33" t="str">
        <f t="shared" si="3"/>
        <v>栃木県　宇都宮市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53.58</v>
      </c>
      <c r="P6" s="34">
        <f t="shared" si="3"/>
        <v>6.32</v>
      </c>
      <c r="Q6" s="34">
        <f t="shared" si="3"/>
        <v>69.28</v>
      </c>
      <c r="R6" s="34">
        <f t="shared" si="3"/>
        <v>2695</v>
      </c>
      <c r="S6" s="34">
        <f t="shared" si="3"/>
        <v>521104</v>
      </c>
      <c r="T6" s="34">
        <f t="shared" si="3"/>
        <v>416.85</v>
      </c>
      <c r="U6" s="34">
        <f t="shared" si="3"/>
        <v>1250.0999999999999</v>
      </c>
      <c r="V6" s="34">
        <f t="shared" si="3"/>
        <v>32886</v>
      </c>
      <c r="W6" s="34">
        <f t="shared" si="3"/>
        <v>14.92</v>
      </c>
      <c r="X6" s="34">
        <f t="shared" si="3"/>
        <v>2204.16</v>
      </c>
      <c r="Y6" s="35">
        <f>IF(Y7="",NA(),Y7)</f>
        <v>100.01</v>
      </c>
      <c r="Z6" s="35">
        <f t="shared" ref="Z6:AH6" si="4">IF(Z7="",NA(),Z7)</f>
        <v>106.81</v>
      </c>
      <c r="AA6" s="35">
        <f t="shared" si="4"/>
        <v>106.69</v>
      </c>
      <c r="AB6" s="35">
        <f t="shared" si="4"/>
        <v>100.35</v>
      </c>
      <c r="AC6" s="35">
        <f t="shared" si="4"/>
        <v>100.32</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42.61</v>
      </c>
      <c r="AV6" s="35">
        <f t="shared" ref="AV6:BD6" si="6">IF(AV7="",NA(),AV7)</f>
        <v>64.569999999999993</v>
      </c>
      <c r="AW6" s="35">
        <f t="shared" si="6"/>
        <v>69.900000000000006</v>
      </c>
      <c r="AX6" s="35">
        <f t="shared" si="6"/>
        <v>36.82</v>
      </c>
      <c r="AY6" s="35">
        <f t="shared" si="6"/>
        <v>25.25</v>
      </c>
      <c r="AZ6" s="35">
        <f t="shared" si="6"/>
        <v>70.42</v>
      </c>
      <c r="BA6" s="35">
        <f t="shared" si="6"/>
        <v>70.92</v>
      </c>
      <c r="BB6" s="35">
        <f t="shared" si="6"/>
        <v>60.67</v>
      </c>
      <c r="BC6" s="35">
        <f t="shared" si="6"/>
        <v>53.44</v>
      </c>
      <c r="BD6" s="35">
        <f t="shared" si="6"/>
        <v>46.85</v>
      </c>
      <c r="BE6" s="34" t="str">
        <f>IF(BE7="","",IF(BE7="-","【-】","【"&amp;SUBSTITUTE(TEXT(BE7,"#,##0.00"),"-","△")&amp;"】"))</f>
        <v>【45.34】</v>
      </c>
      <c r="BF6" s="35">
        <f>IF(BF7="",NA(),BF7)</f>
        <v>1992.8</v>
      </c>
      <c r="BG6" s="35">
        <f t="shared" ref="BG6:BO6" si="7">IF(BG7="",NA(),BG7)</f>
        <v>1825.77</v>
      </c>
      <c r="BH6" s="35">
        <f t="shared" si="7"/>
        <v>1707.63</v>
      </c>
      <c r="BI6" s="35">
        <f t="shared" si="7"/>
        <v>1650.21</v>
      </c>
      <c r="BJ6" s="35">
        <f t="shared" si="7"/>
        <v>1866.54</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80.8</v>
      </c>
      <c r="BR6" s="35">
        <f t="shared" ref="BR6:BZ6" si="8">IF(BR7="",NA(),BR7)</f>
        <v>87.46</v>
      </c>
      <c r="BS6" s="35">
        <f t="shared" si="8"/>
        <v>98.34</v>
      </c>
      <c r="BT6" s="35">
        <f t="shared" si="8"/>
        <v>98.27</v>
      </c>
      <c r="BU6" s="35">
        <f t="shared" si="8"/>
        <v>98.02</v>
      </c>
      <c r="BV6" s="35">
        <f t="shared" si="8"/>
        <v>83.3</v>
      </c>
      <c r="BW6" s="35">
        <f t="shared" si="8"/>
        <v>88.16</v>
      </c>
      <c r="BX6" s="35">
        <f t="shared" si="8"/>
        <v>87.03</v>
      </c>
      <c r="BY6" s="35">
        <f t="shared" si="8"/>
        <v>84.3</v>
      </c>
      <c r="BZ6" s="35">
        <f t="shared" si="8"/>
        <v>82.88</v>
      </c>
      <c r="CA6" s="34" t="str">
        <f>IF(CA7="","",IF(CA7="-","【-】","【"&amp;SUBSTITUTE(TEXT(CA7,"#,##0.00"),"-","△")&amp;"】"))</f>
        <v>【75.29】</v>
      </c>
      <c r="CB6" s="35">
        <f>IF(CB7="",NA(),CB7)</f>
        <v>187.68</v>
      </c>
      <c r="CC6" s="35">
        <f t="shared" ref="CC6:CK6" si="9">IF(CC7="",NA(),CC7)</f>
        <v>173.57</v>
      </c>
      <c r="CD6" s="35">
        <f t="shared" si="9"/>
        <v>154.41999999999999</v>
      </c>
      <c r="CE6" s="35">
        <f t="shared" si="9"/>
        <v>153.72</v>
      </c>
      <c r="CF6" s="35">
        <f t="shared" si="9"/>
        <v>151.43</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75.47</v>
      </c>
      <c r="CY6" s="35">
        <f t="shared" ref="CY6:DG6" si="11">IF(CY7="",NA(),CY7)</f>
        <v>77.22</v>
      </c>
      <c r="CZ6" s="35">
        <f t="shared" si="11"/>
        <v>79.38</v>
      </c>
      <c r="DA6" s="35">
        <f t="shared" si="11"/>
        <v>80.73</v>
      </c>
      <c r="DB6" s="35">
        <f t="shared" si="11"/>
        <v>81.83</v>
      </c>
      <c r="DC6" s="35">
        <f t="shared" si="11"/>
        <v>86.43</v>
      </c>
      <c r="DD6" s="35">
        <f t="shared" si="11"/>
        <v>87.01</v>
      </c>
      <c r="DE6" s="35">
        <f t="shared" si="11"/>
        <v>87.84</v>
      </c>
      <c r="DF6" s="35">
        <f t="shared" si="11"/>
        <v>87.96</v>
      </c>
      <c r="DG6" s="35">
        <f t="shared" si="11"/>
        <v>87.65</v>
      </c>
      <c r="DH6" s="34" t="str">
        <f>IF(DH7="","",IF(DH7="-","【-】","【"&amp;SUBSTITUTE(TEXT(DH7,"#,##0.00"),"-","△")&amp;"】"))</f>
        <v>【84.75】</v>
      </c>
      <c r="DI6" s="35">
        <f>IF(DI7="",NA(),DI7)</f>
        <v>41.77</v>
      </c>
      <c r="DJ6" s="35">
        <f t="shared" ref="DJ6:DR6" si="12">IF(DJ7="",NA(),DJ7)</f>
        <v>42.07</v>
      </c>
      <c r="DK6" s="35">
        <f t="shared" si="12"/>
        <v>43.37</v>
      </c>
      <c r="DL6" s="35">
        <f t="shared" si="12"/>
        <v>45.13</v>
      </c>
      <c r="DM6" s="35">
        <f t="shared" si="12"/>
        <v>46.47</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5">
        <f t="shared" ref="EF6:EN6" si="14">IF(EF7="",NA(),EF7)</f>
        <v>0.11</v>
      </c>
      <c r="EG6" s="35">
        <f t="shared" si="14"/>
        <v>0.01</v>
      </c>
      <c r="EH6" s="35">
        <f t="shared" si="14"/>
        <v>0.01</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92011</v>
      </c>
      <c r="D7" s="37">
        <v>46</v>
      </c>
      <c r="E7" s="37">
        <v>17</v>
      </c>
      <c r="F7" s="37">
        <v>4</v>
      </c>
      <c r="G7" s="37">
        <v>0</v>
      </c>
      <c r="H7" s="37" t="s">
        <v>96</v>
      </c>
      <c r="I7" s="37" t="s">
        <v>97</v>
      </c>
      <c r="J7" s="37" t="s">
        <v>98</v>
      </c>
      <c r="K7" s="37" t="s">
        <v>99</v>
      </c>
      <c r="L7" s="37" t="s">
        <v>100</v>
      </c>
      <c r="M7" s="37" t="s">
        <v>101</v>
      </c>
      <c r="N7" s="38" t="s">
        <v>102</v>
      </c>
      <c r="O7" s="38">
        <v>53.58</v>
      </c>
      <c r="P7" s="38">
        <v>6.32</v>
      </c>
      <c r="Q7" s="38">
        <v>69.28</v>
      </c>
      <c r="R7" s="38">
        <v>2695</v>
      </c>
      <c r="S7" s="38">
        <v>521104</v>
      </c>
      <c r="T7" s="38">
        <v>416.85</v>
      </c>
      <c r="U7" s="38">
        <v>1250.0999999999999</v>
      </c>
      <c r="V7" s="38">
        <v>32886</v>
      </c>
      <c r="W7" s="38">
        <v>14.92</v>
      </c>
      <c r="X7" s="38">
        <v>2204.16</v>
      </c>
      <c r="Y7" s="38">
        <v>100.01</v>
      </c>
      <c r="Z7" s="38">
        <v>106.81</v>
      </c>
      <c r="AA7" s="38">
        <v>106.69</v>
      </c>
      <c r="AB7" s="38">
        <v>100.35</v>
      </c>
      <c r="AC7" s="38">
        <v>100.32</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42.61</v>
      </c>
      <c r="AV7" s="38">
        <v>64.569999999999993</v>
      </c>
      <c r="AW7" s="38">
        <v>69.900000000000006</v>
      </c>
      <c r="AX7" s="38">
        <v>36.82</v>
      </c>
      <c r="AY7" s="38">
        <v>25.25</v>
      </c>
      <c r="AZ7" s="38">
        <v>70.42</v>
      </c>
      <c r="BA7" s="38">
        <v>70.92</v>
      </c>
      <c r="BB7" s="38">
        <v>60.67</v>
      </c>
      <c r="BC7" s="38">
        <v>53.44</v>
      </c>
      <c r="BD7" s="38">
        <v>46.85</v>
      </c>
      <c r="BE7" s="38">
        <v>45.34</v>
      </c>
      <c r="BF7" s="38">
        <v>1992.8</v>
      </c>
      <c r="BG7" s="38">
        <v>1825.77</v>
      </c>
      <c r="BH7" s="38">
        <v>1707.63</v>
      </c>
      <c r="BI7" s="38">
        <v>1650.21</v>
      </c>
      <c r="BJ7" s="38">
        <v>1866.54</v>
      </c>
      <c r="BK7" s="38">
        <v>1467.94</v>
      </c>
      <c r="BL7" s="38">
        <v>1144.94</v>
      </c>
      <c r="BM7" s="38">
        <v>1252.71</v>
      </c>
      <c r="BN7" s="38">
        <v>1267.3900000000001</v>
      </c>
      <c r="BO7" s="38">
        <v>1268.6300000000001</v>
      </c>
      <c r="BP7" s="38">
        <v>1260.21</v>
      </c>
      <c r="BQ7" s="38">
        <v>80.8</v>
      </c>
      <c r="BR7" s="38">
        <v>87.46</v>
      </c>
      <c r="BS7" s="38">
        <v>98.34</v>
      </c>
      <c r="BT7" s="38">
        <v>98.27</v>
      </c>
      <c r="BU7" s="38">
        <v>98.02</v>
      </c>
      <c r="BV7" s="38">
        <v>83.3</v>
      </c>
      <c r="BW7" s="38">
        <v>88.16</v>
      </c>
      <c r="BX7" s="38">
        <v>87.03</v>
      </c>
      <c r="BY7" s="38">
        <v>84.3</v>
      </c>
      <c r="BZ7" s="38">
        <v>82.88</v>
      </c>
      <c r="CA7" s="38">
        <v>75.290000000000006</v>
      </c>
      <c r="CB7" s="38">
        <v>187.68</v>
      </c>
      <c r="CC7" s="38">
        <v>173.57</v>
      </c>
      <c r="CD7" s="38">
        <v>154.41999999999999</v>
      </c>
      <c r="CE7" s="38">
        <v>153.72</v>
      </c>
      <c r="CF7" s="38">
        <v>151.43</v>
      </c>
      <c r="CG7" s="38">
        <v>184.56</v>
      </c>
      <c r="CH7" s="38">
        <v>173.89</v>
      </c>
      <c r="CI7" s="38">
        <v>177.02</v>
      </c>
      <c r="CJ7" s="38">
        <v>185.47</v>
      </c>
      <c r="CK7" s="38">
        <v>187.76</v>
      </c>
      <c r="CL7" s="38">
        <v>215.41</v>
      </c>
      <c r="CM7" s="38" t="s">
        <v>102</v>
      </c>
      <c r="CN7" s="38" t="s">
        <v>102</v>
      </c>
      <c r="CO7" s="38" t="s">
        <v>102</v>
      </c>
      <c r="CP7" s="38" t="s">
        <v>102</v>
      </c>
      <c r="CQ7" s="38" t="s">
        <v>102</v>
      </c>
      <c r="CR7" s="38">
        <v>43.18</v>
      </c>
      <c r="CS7" s="38">
        <v>42.38</v>
      </c>
      <c r="CT7" s="38">
        <v>46.17</v>
      </c>
      <c r="CU7" s="38">
        <v>45.68</v>
      </c>
      <c r="CV7" s="38">
        <v>45.87</v>
      </c>
      <c r="CW7" s="38">
        <v>42.9</v>
      </c>
      <c r="CX7" s="38">
        <v>75.47</v>
      </c>
      <c r="CY7" s="38">
        <v>77.22</v>
      </c>
      <c r="CZ7" s="38">
        <v>79.38</v>
      </c>
      <c r="DA7" s="38">
        <v>80.73</v>
      </c>
      <c r="DB7" s="38">
        <v>81.83</v>
      </c>
      <c r="DC7" s="38">
        <v>86.43</v>
      </c>
      <c r="DD7" s="38">
        <v>87.01</v>
      </c>
      <c r="DE7" s="38">
        <v>87.84</v>
      </c>
      <c r="DF7" s="38">
        <v>87.96</v>
      </c>
      <c r="DG7" s="38">
        <v>87.65</v>
      </c>
      <c r="DH7" s="38">
        <v>84.75</v>
      </c>
      <c r="DI7" s="38">
        <v>41.77</v>
      </c>
      <c r="DJ7" s="38">
        <v>42.07</v>
      </c>
      <c r="DK7" s="38">
        <v>43.37</v>
      </c>
      <c r="DL7" s="38">
        <v>45.13</v>
      </c>
      <c r="DM7" s="38">
        <v>46.47</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0.11</v>
      </c>
      <c r="EG7" s="38">
        <v>0.01</v>
      </c>
      <c r="EH7" s="38">
        <v>0.01</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2022-01-28T07:57:08Z</cp:lastPrinted>
  <dcterms:created xsi:type="dcterms:W3CDTF">2021-12-03T07:22:35Z</dcterms:created>
  <dcterms:modified xsi:type="dcterms:W3CDTF">2022-02-22T02:45:35Z</dcterms:modified>
  <cp:category/>
</cp:coreProperties>
</file>