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５下水（特環）\"/>
    </mc:Choice>
  </mc:AlternateContent>
  <xr:revisionPtr revIDLastSave="0" documentId="13_ncr:1_{1668A100-1B4D-4B03-914C-5C3DB8C63625}" xr6:coauthVersionLast="47" xr6:coauthVersionMax="47" xr10:uidLastSave="{00000000-0000-0000-0000-000000000000}"/>
  <workbookProtection workbookAlgorithmName="SHA-512" workbookHashValue="je2EiNCaXWkfntlYel/+tBgV2RrOX63KmtxdBidWXl0hgVHlPIEdnzOdLsS7E5cDWbPaWf3Ii+ZjZ3L3c15V0A==" workbookSaltValue="bkCig6HD6dTJgeiWC7RJSw=="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<sst xmlns="http://schemas.openxmlformats.org/spreadsheetml/2006/main" count="236" uniqueCount="117">
  <si>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</si>
  <si>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</si>
  <si>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</si>
  <si>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</si>
  <si>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</si>
  <si>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</si>
  <si>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</si>
  <si>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</si>
  <si>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</si>
  <si>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</si>
  <si>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</si>
  <si>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</si>
  <si>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</si>
  <si>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</si>
  <si>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</si>
  <si>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</si>
  <si>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</si>
  <si>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</si>
  <si>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</si>
  <si>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</si>
  <si>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</si>
  <si>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</si>
  <si>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</si>
  <si>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</si>
  <si>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</si>
  <si>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</si>
  <si>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</si>
  <si>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</si>
  <si>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</si>
  <si>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</si>
  <si>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</si>
  <si>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</si>
  <si>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</si>
  <si>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</si>
  <si>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</si>
  <si>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</si>
  <si>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</si>
  <si>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</si>
  <si>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</si>
  <si>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</si>
  <si>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</si>
  <si>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</si>
  <si>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</si>
  <si>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</si>
  <si>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</si>
  <si>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</si>
  <si>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</si>
  <si>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</si>
  <si>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</si>
  <si>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</si>
  <si>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</si>
  <si>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</si>
  <si>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</si>
  <si>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</si>
  <si>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</si>
  <si>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</si>
  <si>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</si>
  <si>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</si>
  <si>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</si>
  <si>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</si>
  <si>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</si>
  <si>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</si>
  <si>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</si>
  <si>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</si>
  <si>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</si>
  <si>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</si>
  <si>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</si>
  <si>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</si>
  <si>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</si>
  <si>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</si>
  <si>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</si>
  <si>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</si>
  <si>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</si>
  <si>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</si>
  <si>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</si>
  <si>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</si>
  <si>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</si>
  <si>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</si>
  <si>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</si>
  <si>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</si>
  <si>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</si>
  <si>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</si>
  <si>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</si>
  <si>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</si>
  <si>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</si>
  <si>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</si>
  <si>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</si>
  <si>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</si>
  <si>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</si>
  <si>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</si>
  <si>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</si>
  <si>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</si>
  <si>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</si>
  <si>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</si>
  <si>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</si>
  <si>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</si>
  <si>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宇都宮市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</si>
  <si>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</si>
  <si>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</si>
  <si>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</si>
  <si>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</si>
  <si>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</si>
  <si>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</si>
  <si>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</si>
  <si>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</si>
  <si>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</si>
  <si>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</si>
  <si>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</si>
  <si>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</si>
  <si>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</si>
  <si>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</si>
  <si>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</si>
  <si>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</si>
  <si>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</si>
  <si>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「①有形固定資産減価償却率」は，主要施設の経年化の進行により年々上昇を続けている。今後は，計画的に施設の更新を実施することで，この数値は改善される見込みである。
　「②管渠老朽化率」は，法定耐用年数を超過した管渠が無いため，0％である。
　改良工事等を行っていないため，「③管渠改善率」も0％である。
　今後は，老朽化の進行に合わせて点検・調査結果を踏まえ，状態を把握しながら計画的に老朽化対策を実施していく。</t>
    <rPh sb="121" eb="123">
      <t>カイリョウ</t>
    </rPh>
    <rPh sb="123" eb="125">
      <t>コウジ</t>
    </rPh>
    <rPh sb="125" eb="126">
      <t>トウ</t>
    </rPh>
    <rPh sb="127" eb="128">
      <t>オコナ</t>
    </rPh>
    <phoneticPr fontId="4"/>
  </si>
  <si>
    <t>　管渠の整備を計画的に進めることで，水洗化率を向上させ，汚水処理に充てられる下水道使用料など経常収益を適切に確保するとともに，施設を効率的に維持管理することで汚水処理費用の更なる抑制に努め，経営の健全化・効率化を図る必要がある。
　将来的には更新需要の増大が見込まれることから，適切に企業債等を活用し，財政収支の整合を図りながら計画的に進めていく。</t>
    <rPh sb="1" eb="3">
      <t>カンキョ</t>
    </rPh>
    <rPh sb="4" eb="6">
      <t>セイビ</t>
    </rPh>
    <rPh sb="7" eb="10">
      <t>ケイカクテキ</t>
    </rPh>
    <rPh sb="11" eb="12">
      <t>スス</t>
    </rPh>
    <rPh sb="106" eb="107">
      <t>ハカ</t>
    </rPh>
    <rPh sb="168" eb="169">
      <t>スス</t>
    </rPh>
    <phoneticPr fontId="4"/>
  </si>
  <si>
    <t>　「①経常収支比率」は一般会計負担金の減などにより前年度比で一時的に低下した。
　「③流動比率」は，現金預金の減少により年々低下が続いている。
　「④企業債残高対事業規模比率」は,類似団体の平均値を上回ってはいるが，企業債残高抑制の取組により，前年度比で減少した。
　「⑤経費回収率」は一般会計負担金の減により低下した。下水道使用料収入の減少により，年々低下が続いている。
　「⑥汚水処理原価」は増加したが，これは，有収水量の減少によるものである。
　「⑧水洗化率」は計画的な管渠の整備及び普及促進活動により，年々上昇傾向にある。
　以上のことから，より一層費用の抑制に努めるとともに，計画的に整備を進め，使用料収入の確保に努めていく。</t>
    <rPh sb="11" eb="13">
      <t>イッパン</t>
    </rPh>
    <rPh sb="13" eb="15">
      <t>カイケイ</t>
    </rPh>
    <rPh sb="15" eb="18">
      <t>フタンキン</t>
    </rPh>
    <rPh sb="30" eb="33">
      <t>イチジテキ</t>
    </rPh>
    <rPh sb="50" eb="52">
      <t>ゲンキン</t>
    </rPh>
    <rPh sb="52" eb="54">
      <t>ヨキン</t>
    </rPh>
    <rPh sb="55" eb="57">
      <t>ゲンショウ</t>
    </rPh>
    <rPh sb="113" eb="115">
      <t>ヨクセイ</t>
    </rPh>
    <rPh sb="122" eb="126">
      <t>ゼンネンドヒ</t>
    </rPh>
    <rPh sb="127" eb="129">
      <t>ゲンショウ</t>
    </rPh>
    <rPh sb="198" eb="200">
      <t>ゾウカ</t>
    </rPh>
    <rPh sb="309" eb="311">
      <t>カクホ</t>
    </rPh>
    <rPh sb="312" eb="31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</si>
</sst>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0.11</c:v>
                </c:pt>
                <c:pt idx="1">
                  <c:v>0.01</c:v>
                </c:pt>
                <c:pt idx="2">
                  <c:v>0.01</c:v>
                </c:pt>
                <c:pt idx="3" formatCode="#,##0.00;&quot;△&quot;#,##0.00">
                  <c:v>0</c:v>
                </c:pt>
                <c:pt idx="4" formatCode="#,##0.00;&quot;△&quot;#,##0.00">
                  <c:v>0</c:v>
                </c:pt>
              </c:numCache>
            </c:numRef>
          </c:val>
          <c:extLst>
            <c:ext xmlns:c16="http://schemas.microsoft.com/office/drawing/2014/chart" uri="{C3380CC4-5D6E-409C-BE32-E72D297353CC}">
              <c16:uniqueId val="{00000000-766C-4986-9AE5-9D674843A4E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0.06</c:v>
                </c:pt>
                <c:pt idx="2">
                  <c:v>0.04</c:v>
                </c:pt>
                <c:pt idx="3">
                  <c:v>0.06</c:v>
                </c:pt>
                <c:pt idx="4">
                  <c:v>0.27</c:v>
                </c:pt>
              </c:numCache>
            </c:numRef>
          </c:val>
          <c:smooth val="0"/>
          <c:extLst>
            <c:ext xmlns:c16="http://schemas.microsoft.com/office/drawing/2014/chart" uri="{C3380CC4-5D6E-409C-BE32-E72D297353CC}">
              <c16:uniqueId val="{00000001-766C-4986-9AE5-9D674843A4E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F5-4A37-A6A9-ECCACAD1CEA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42.38</c:v>
                </c:pt>
                <c:pt idx="1">
                  <c:v>46.17</c:v>
                </c:pt>
                <c:pt idx="2">
                  <c:v>45.68</c:v>
                </c:pt>
                <c:pt idx="3">
                  <c:v>45.87</c:v>
                </c:pt>
                <c:pt idx="4">
                  <c:v>44.24</c:v>
                </c:pt>
              </c:numCache>
            </c:numRef>
          </c:val>
          <c:smooth val="0"/>
          <c:extLst>
            <c:ext xmlns:c16="http://schemas.microsoft.com/office/drawing/2014/chart" uri="{C3380CC4-5D6E-409C-BE32-E72D297353CC}">
              <c16:uniqueId val="{00000001-5BF5-4A37-A6A9-ECCACAD1CEA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77.22</c:v>
                </c:pt>
                <c:pt idx="1">
                  <c:v>79.38</c:v>
                </c:pt>
                <c:pt idx="2">
                  <c:v>80.73</c:v>
                </c:pt>
                <c:pt idx="3">
                  <c:v>81.83</c:v>
                </c:pt>
                <c:pt idx="4">
                  <c:v>81.849999999999994</c:v>
                </c:pt>
              </c:numCache>
            </c:numRef>
          </c:val>
          <c:extLst>
            <c:ext xmlns:c16="http://schemas.microsoft.com/office/drawing/2014/chart" uri="{C3380CC4-5D6E-409C-BE32-E72D297353CC}">
              <c16:uniqueId val="{00000000-2940-48FE-97B8-4F601B7B5DF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87.01</c:v>
                </c:pt>
                <c:pt idx="1">
                  <c:v>87.84</c:v>
                </c:pt>
                <c:pt idx="2">
                  <c:v>87.96</c:v>
                </c:pt>
                <c:pt idx="3">
                  <c:v>87.65</c:v>
                </c:pt>
                <c:pt idx="4">
                  <c:v>88.15</c:v>
                </c:pt>
              </c:numCache>
            </c:numRef>
          </c:val>
          <c:smooth val="0"/>
          <c:extLst>
            <c:ext xmlns:c16="http://schemas.microsoft.com/office/drawing/2014/chart" uri="{C3380CC4-5D6E-409C-BE32-E72D297353CC}">
              <c16:uniqueId val="{00000001-2940-48FE-97B8-4F601B7B5DF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106.81</c:v>
                </c:pt>
                <c:pt idx="1">
                  <c:v>106.69</c:v>
                </c:pt>
                <c:pt idx="2">
                  <c:v>100.35</c:v>
                </c:pt>
                <c:pt idx="3">
                  <c:v>100.32</c:v>
                </c:pt>
                <c:pt idx="4">
                  <c:v>97.52</c:v>
                </c:pt>
              </c:numCache>
            </c:numRef>
          </c:val>
          <c:extLst>
            <c:ext xmlns:c16="http://schemas.microsoft.com/office/drawing/2014/chart" uri="{C3380CC4-5D6E-409C-BE32-E72D297353CC}">
              <c16:uniqueId val="{00000000-3EA5-4BDB-914B-424381C1CA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103.61</c:v>
                </c:pt>
                <c:pt idx="1">
                  <c:v>102.95</c:v>
                </c:pt>
                <c:pt idx="2">
                  <c:v>103.34</c:v>
                </c:pt>
                <c:pt idx="3">
                  <c:v>102.7</c:v>
                </c:pt>
                <c:pt idx="4">
                  <c:v>104.11</c:v>
                </c:pt>
              </c:numCache>
            </c:numRef>
          </c:val>
          <c:smooth val="0"/>
          <c:extLst>
            <c:ext xmlns:c16="http://schemas.microsoft.com/office/drawing/2014/chart" uri="{C3380CC4-5D6E-409C-BE32-E72D297353CC}">
              <c16:uniqueId val="{00000001-3EA5-4BDB-914B-424381C1CA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42.07</c:v>
                </c:pt>
                <c:pt idx="1">
                  <c:v>43.37</c:v>
                </c:pt>
                <c:pt idx="2">
                  <c:v>45.13</c:v>
                </c:pt>
                <c:pt idx="3">
                  <c:v>46.47</c:v>
                </c:pt>
                <c:pt idx="4">
                  <c:v>47.56</c:v>
                </c:pt>
              </c:numCache>
            </c:numRef>
          </c:val>
          <c:extLst>
            <c:ext xmlns:c16="http://schemas.microsoft.com/office/drawing/2014/chart" uri="{C3380CC4-5D6E-409C-BE32-E72D297353CC}">
              <c16:uniqueId val="{00000000-F4F1-473C-8442-5DF9E2A284C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28.59</c:v>
                </c:pt>
                <c:pt idx="1">
                  <c:v>26.56</c:v>
                </c:pt>
                <c:pt idx="2">
                  <c:v>27.82</c:v>
                </c:pt>
                <c:pt idx="3">
                  <c:v>29.24</c:v>
                </c:pt>
                <c:pt idx="4">
                  <c:v>31.73</c:v>
                </c:pt>
              </c:numCache>
            </c:numRef>
          </c:val>
          <c:smooth val="0"/>
          <c:extLst>
            <c:ext xmlns:c16="http://schemas.microsoft.com/office/drawing/2014/chart" uri="{C3380CC4-5D6E-409C-BE32-E72D297353CC}">
              <c16:uniqueId val="{00000001-F4F1-473C-8442-5DF9E2A284C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D7-431D-BD58-883E0467704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4D7-431D-BD58-883E0467704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2F-4806-9C58-8934A648900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80.63</c:v>
                </c:pt>
                <c:pt idx="1">
                  <c:v>27.02</c:v>
                </c:pt>
                <c:pt idx="2">
                  <c:v>29.74</c:v>
                </c:pt>
                <c:pt idx="3">
                  <c:v>48.2</c:v>
                </c:pt>
                <c:pt idx="4">
                  <c:v>46.91</c:v>
                </c:pt>
              </c:numCache>
            </c:numRef>
          </c:val>
          <c:smooth val="0"/>
          <c:extLst>
            <c:ext xmlns:c16="http://schemas.microsoft.com/office/drawing/2014/chart" uri="{C3380CC4-5D6E-409C-BE32-E72D297353CC}">
              <c16:uniqueId val="{00000001-7D2F-4806-9C58-8934A648900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64.569999999999993</c:v>
                </c:pt>
                <c:pt idx="1">
                  <c:v>69.900000000000006</c:v>
                </c:pt>
                <c:pt idx="2">
                  <c:v>36.82</c:v>
                </c:pt>
                <c:pt idx="3">
                  <c:v>25.25</c:v>
                </c:pt>
                <c:pt idx="4">
                  <c:v>18.899999999999999</c:v>
                </c:pt>
              </c:numCache>
            </c:numRef>
          </c:val>
          <c:extLst>
            <c:ext xmlns:c16="http://schemas.microsoft.com/office/drawing/2014/chart" uri="{C3380CC4-5D6E-409C-BE32-E72D297353CC}">
              <c16:uniqueId val="{00000000-783B-48AB-945B-C25E3C2C8A9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70.92</c:v>
                </c:pt>
                <c:pt idx="1">
                  <c:v>60.67</c:v>
                </c:pt>
                <c:pt idx="2">
                  <c:v>53.44</c:v>
                </c:pt>
                <c:pt idx="3">
                  <c:v>46.85</c:v>
                </c:pt>
                <c:pt idx="4">
                  <c:v>44.35</c:v>
                </c:pt>
              </c:numCache>
            </c:numRef>
          </c:val>
          <c:smooth val="0"/>
          <c:extLst>
            <c:ext xmlns:c16="http://schemas.microsoft.com/office/drawing/2014/chart" uri="{C3380CC4-5D6E-409C-BE32-E72D297353CC}">
              <c16:uniqueId val="{00000001-783B-48AB-945B-C25E3C2C8A9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1825.77</c:v>
                </c:pt>
                <c:pt idx="1">
                  <c:v>1707.63</c:v>
                </c:pt>
                <c:pt idx="2">
                  <c:v>1650.21</c:v>
                </c:pt>
                <c:pt idx="3">
                  <c:v>1866.54</c:v>
                </c:pt>
                <c:pt idx="4">
                  <c:v>1630.88</c:v>
                </c:pt>
              </c:numCache>
            </c:numRef>
          </c:val>
          <c:extLst>
            <c:ext xmlns:c16="http://schemas.microsoft.com/office/drawing/2014/chart" uri="{C3380CC4-5D6E-409C-BE32-E72D297353CC}">
              <c16:uniqueId val="{00000000-1A2D-4598-B3E9-3580F9C80C6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1144.94</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1A2D-4598-B3E9-3580F9C80C6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87.46</c:v>
                </c:pt>
                <c:pt idx="1">
                  <c:v>98.34</c:v>
                </c:pt>
                <c:pt idx="2">
                  <c:v>98.27</c:v>
                </c:pt>
                <c:pt idx="3">
                  <c:v>98.02</c:v>
                </c:pt>
                <c:pt idx="4">
                  <c:v>77.489999999999995</c:v>
                </c:pt>
              </c:numCache>
            </c:numRef>
          </c:val>
          <c:extLst>
            <c:ext xmlns:c16="http://schemas.microsoft.com/office/drawing/2014/chart" uri="{C3380CC4-5D6E-409C-BE32-E72D297353CC}">
              <c16:uniqueId val="{00000000-DDEA-41CD-9D02-3F17BE6D5AA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88.16</c:v>
                </c:pt>
                <c:pt idx="1">
                  <c:v>87.03</c:v>
                </c:pt>
                <c:pt idx="2">
                  <c:v>84.3</c:v>
                </c:pt>
                <c:pt idx="3">
                  <c:v>82.88</c:v>
                </c:pt>
                <c:pt idx="4">
                  <c:v>82.53</c:v>
                </c:pt>
              </c:numCache>
            </c:numRef>
          </c:val>
          <c:smooth val="0"/>
          <c:extLst>
            <c:ext xmlns:c16="http://schemas.microsoft.com/office/drawing/2014/chart" uri="{C3380CC4-5D6E-409C-BE32-E72D297353CC}">
              <c16:uniqueId val="{00000001-DDEA-41CD-9D02-3F17BE6D5AA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173.57</c:v>
                </c:pt>
                <c:pt idx="1">
                  <c:v>154.41999999999999</c:v>
                </c:pt>
                <c:pt idx="2">
                  <c:v>153.72</c:v>
                </c:pt>
                <c:pt idx="3">
                  <c:v>151.43</c:v>
                </c:pt>
                <c:pt idx="4">
                  <c:v>190.75</c:v>
                </c:pt>
              </c:numCache>
            </c:numRef>
          </c:val>
          <c:extLst>
            <c:ext xmlns:c16="http://schemas.microsoft.com/office/drawing/2014/chart" uri="{C3380CC4-5D6E-409C-BE32-E72D297353CC}">
              <c16:uniqueId val="{00000000-4F4A-412D-AD1C-CC547B8A098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173.89</c:v>
                </c:pt>
                <c:pt idx="1">
                  <c:v>177.02</c:v>
                </c:pt>
                <c:pt idx="2">
                  <c:v>185.47</c:v>
                </c:pt>
                <c:pt idx="3">
                  <c:v>187.76</c:v>
                </c:pt>
                <c:pt idx="4">
                  <c:v>190.48</c:v>
                </c:pt>
              </c:numCache>
            </c:numRef>
          </c:val>
          <c:smooth val="0"/>
          <c:extLst>
            <c:ext xmlns:c16="http://schemas.microsoft.com/office/drawing/2014/chart" uri="{C3380CC4-5D6E-409C-BE32-E72D297353CC}">
              <c16:uniqueId val="{00000001-4F4A-412D-AD1C-CC547B8A098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DU28" sqref="DU28"/>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宇都宮市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自治体職員</v>
      </c>
      <c r="AE8" s="41"/>
      <c r="AF8" s="41"/>
      <c r="AG8" s="41"/>
      <c r="AH8" s="41"/>
      <c r="AI8" s="41"/>
      <c r="AJ8" s="41"/>
      <c r="AK8" s="3"/>
      <c r="AL8" s="42">
        <f>データ!S6</f>
        <v>519136</v>
      </c>
      <c r="AM8" s="42"/>
      <c r="AN8" s="42"/>
      <c r="AO8" s="42"/>
      <c r="AP8" s="42"/>
      <c r="AQ8" s="42"/>
      <c r="AR8" s="42"/>
      <c r="AS8" s="42"/>
      <c r="AT8" s="35">
        <f>データ!T6</f>
        <v>416.85</v>
      </c>
      <c r="AU8" s="35"/>
      <c r="AV8" s="35"/>
      <c r="AW8" s="35"/>
      <c r="AX8" s="35"/>
      <c r="AY8" s="35"/>
      <c r="AZ8" s="35"/>
      <c r="BA8" s="35"/>
      <c r="BB8" s="35">
        <f>データ!U6</f>
        <v>1245.3800000000001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54.44</v>
      </c>
      <c r="J10" s="35"/>
      <c r="K10" s="35"/>
      <c r="L10" s="35"/>
      <c r="M10" s="35"/>
      <c r="N10" s="35"/>
      <c r="O10" s="35"/>
      <c r="P10" s="35">
        <f>データ!P6</f>
        <v>6.46</v>
      </c>
      <c r="Q10" s="35"/>
      <c r="R10" s="35"/>
      <c r="S10" s="35"/>
      <c r="T10" s="35"/>
      <c r="U10" s="35"/>
      <c r="V10" s="35"/>
      <c r="W10" s="35">
        <f>データ!Q6</f>
        <v>65.39</v>
      </c>
      <c r="X10" s="35"/>
      <c r="Y10" s="35"/>
      <c r="Z10" s="35"/>
      <c r="AA10" s="35"/>
      <c r="AB10" s="35"/>
      <c r="AC10" s="35"/>
      <c r="AD10" s="42">
        <f>データ!R6</f>
        <v>2695</v>
      </c>
      <c r="AE10" s="42"/>
      <c r="AF10" s="42"/>
      <c r="AG10" s="42"/>
      <c r="AH10" s="42"/>
      <c r="AI10" s="42"/>
      <c r="AJ10" s="42"/>
      <c r="AK10" s="2"/>
      <c r="AL10" s="42">
        <f>データ!V6</f>
        <v>33419</v>
      </c>
      <c r="AM10" s="42"/>
      <c r="AN10" s="42"/>
      <c r="AO10" s="42"/>
      <c r="AP10" s="42"/>
      <c r="AQ10" s="42"/>
      <c r="AR10" s="42"/>
      <c r="AS10" s="42"/>
      <c r="AT10" s="35">
        <f>データ!W6</f>
        <v>15.12</v>
      </c>
      <c r="AU10" s="35"/>
      <c r="AV10" s="35"/>
      <c r="AW10" s="35"/>
      <c r="AX10" s="35"/>
      <c r="AY10" s="35"/>
      <c r="AZ10" s="35"/>
      <c r="BA10" s="35"/>
      <c r="BB10" s="35">
        <f>データ!X6</f>
        <v>2210.25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C40E7J16eS1ZpXcUb95/KI0F5uj7dEohkgX1GYVTlCJgUf5ijPX4SH3wvaZFetK1j7tbLwiprHOPQrtP8Vij8w==" saltValue="JDFUXNLVoi5nxJbCGrTok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92011</v>
      </c>
      <c r="D6" s="19">
        <f t="shared" si="3"/>
        <v>46</v>
      </c>
      <c r="E6" s="19">
        <f t="shared" si="3"/>
        <v>17</v>
      </c>
      <c r="F6" s="19">
        <f t="shared" si="3"/>
        <v>4</v>
      </c>
      <c r="G6" s="19">
        <f t="shared" si="3"/>
        <v>0</v>
      </c>
      <c r="H6" s="19" t="str">
        <f t="shared" si="3"/>
        <v>栃木県　宇都宮市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54.44</v>
      </c>
      <c r="P6" s="20">
        <f t="shared" si="3"/>
        <v>6.46</v>
      </c>
      <c r="Q6" s="20">
        <f t="shared" si="3"/>
        <v>65.39</v>
      </c>
      <c r="R6" s="20">
        <f t="shared" si="3"/>
        <v>2695</v>
      </c>
      <c r="S6" s="20">
        <f t="shared" si="3"/>
        <v>519136</v>
      </c>
      <c r="T6" s="20">
        <f t="shared" si="3"/>
        <v>416.85</v>
      </c>
      <c r="U6" s="20">
        <f t="shared" si="3"/>
        <v>1245.3800000000001</v>
      </c>
      <c r="V6" s="20">
        <f t="shared" si="3"/>
        <v>33419</v>
      </c>
      <c r="W6" s="20">
        <f t="shared" si="3"/>
        <v>15.12</v>
      </c>
      <c r="X6" s="20">
        <f t="shared" si="3"/>
        <v>2210.25</v>
      </c>
      <c r="Y6" s="21">
        <f>IF(Y7="",NA(),Y7)</f>
        <v>106.81</v>
      </c>
      <c r="Z6" s="21">
        <f t="shared" ref="Z6:AH6" si="4">IF(Z7="",NA(),Z7)</f>
        <v>106.69</v>
      </c>
      <c r="AA6" s="21">
        <f t="shared" si="4"/>
        <v>100.35</v>
      </c>
      <c r="AB6" s="21">
        <f t="shared" si="4"/>
        <v>100.32</v>
      </c>
      <c r="AC6" s="21">
        <f t="shared" si="4"/>
        <v>97.52</v>
      </c>
      <c r="AD6" s="21">
        <f t="shared" si="4"/>
        <v>103.61</v>
      </c>
      <c r="AE6" s="21">
        <f t="shared" si="4"/>
        <v>102.95</v>
      </c>
      <c r="AF6" s="21">
        <f t="shared" si="4"/>
        <v>103.34</v>
      </c>
      <c r="AG6" s="21">
        <f t="shared" si="4"/>
        <v>102.7</v>
      </c>
      <c r="AH6" s="21">
        <f t="shared" si="4"/>
        <v>104.11</v>
      </c>
      <c r="AI6" s="20" t="str">
        <f>IF(AI7="","",IF(AI7="-","【-】","【"&amp;SUBSTITUTE(TEXT(AI7,"#,##0.00"),"-","△")&amp;"】"))</f>
        <v>【105.35】</v>
      </c>
      <c r="AJ6" s="20">
        <f>IF(AJ7="",NA(),AJ7)</f>
        <v>0</v>
      </c>
      <c r="AK6" s="20">
        <f t="shared" ref="AK6:AS6" si="5">IF(AK7="",NA(),AK7)</f>
        <v>0</v>
      </c>
      <c r="AL6" s="20">
        <f t="shared" si="5"/>
        <v>0</v>
      </c>
      <c r="AM6" s="20">
        <f t="shared" si="5"/>
        <v>0</v>
      </c>
      <c r="AN6" s="20">
        <f t="shared" si="5"/>
        <v>0</v>
      </c>
      <c r="AO6" s="21">
        <f t="shared" si="5"/>
        <v>80.63</v>
      </c>
      <c r="AP6" s="21">
        <f t="shared" si="5"/>
        <v>27.02</v>
      </c>
      <c r="AQ6" s="21">
        <f t="shared" si="5"/>
        <v>29.74</v>
      </c>
      <c r="AR6" s="21">
        <f t="shared" si="5"/>
        <v>48.2</v>
      </c>
      <c r="AS6" s="21">
        <f t="shared" si="5"/>
        <v>46.91</v>
      </c>
      <c r="AT6" s="20" t="str">
        <f>IF(AT7="","",IF(AT7="-","【-】","【"&amp;SUBSTITUTE(TEXT(AT7,"#,##0.00"),"-","△")&amp;"】"))</f>
        <v>【63.89】</v>
      </c>
      <c r="AU6" s="21">
        <f>IF(AU7="",NA(),AU7)</f>
        <v>64.569999999999993</v>
      </c>
      <c r="AV6" s="21">
        <f t="shared" ref="AV6:BD6" si="6">IF(AV7="",NA(),AV7)</f>
        <v>69.900000000000006</v>
      </c>
      <c r="AW6" s="21">
        <f t="shared" si="6"/>
        <v>36.82</v>
      </c>
      <c r="AX6" s="21">
        <f t="shared" si="6"/>
        <v>25.25</v>
      </c>
      <c r="AY6" s="21">
        <f t="shared" si="6"/>
        <v>18.899999999999999</v>
      </c>
      <c r="AZ6" s="21">
        <f t="shared" si="6"/>
        <v>70.92</v>
      </c>
      <c r="BA6" s="21">
        <f t="shared" si="6"/>
        <v>60.67</v>
      </c>
      <c r="BB6" s="21">
        <f t="shared" si="6"/>
        <v>53.44</v>
      </c>
      <c r="BC6" s="21">
        <f t="shared" si="6"/>
        <v>46.85</v>
      </c>
      <c r="BD6" s="21">
        <f t="shared" si="6"/>
        <v>44.35</v>
      </c>
      <c r="BE6" s="20" t="str">
        <f>IF(BE7="","",IF(BE7="-","【-】","【"&amp;SUBSTITUTE(TEXT(BE7,"#,##0.00"),"-","△")&amp;"】"))</f>
        <v>【44.07】</v>
      </c>
      <c r="BF6" s="21">
        <f>IF(BF7="",NA(),BF7)</f>
        <v>1825.77</v>
      </c>
      <c r="BG6" s="21">
        <f t="shared" ref="BG6:BO6" si="7">IF(BG7="",NA(),BG7)</f>
        <v>1707.63</v>
      </c>
      <c r="BH6" s="21">
        <f t="shared" si="7"/>
        <v>1650.21</v>
      </c>
      <c r="BI6" s="21">
        <f t="shared" si="7"/>
        <v>1866.54</v>
      </c>
      <c r="BJ6" s="21">
        <f t="shared" si="7"/>
        <v>1630.88</v>
      </c>
      <c r="BK6" s="21">
        <f t="shared" si="7"/>
        <v>1144.94</v>
      </c>
      <c r="BL6" s="21">
        <f t="shared" si="7"/>
        <v>1252.71</v>
      </c>
      <c r="BM6" s="21">
        <f t="shared" si="7"/>
        <v>1267.3900000000001</v>
      </c>
      <c r="BN6" s="21">
        <f t="shared" si="7"/>
        <v>1268.6300000000001</v>
      </c>
      <c r="BO6" s="21">
        <f t="shared" si="7"/>
        <v>1283.69</v>
      </c>
      <c r="BP6" s="20" t="str">
        <f>IF(BP7="","",IF(BP7="-","【-】","【"&amp;SUBSTITUTE(TEXT(BP7,"#,##0.00"),"-","△")&amp;"】"))</f>
        <v>【1,201.79】</v>
      </c>
      <c r="BQ6" s="21">
        <f>IF(BQ7="",NA(),BQ7)</f>
        <v>87.46</v>
      </c>
      <c r="BR6" s="21">
        <f t="shared" ref="BR6:BZ6" si="8">IF(BR7="",NA(),BR7)</f>
        <v>98.34</v>
      </c>
      <c r="BS6" s="21">
        <f t="shared" si="8"/>
        <v>98.27</v>
      </c>
      <c r="BT6" s="21">
        <f t="shared" si="8"/>
        <v>98.02</v>
      </c>
      <c r="BU6" s="21">
        <f t="shared" si="8"/>
        <v>77.489999999999995</v>
      </c>
      <c r="BV6" s="21">
        <f t="shared" si="8"/>
        <v>88.16</v>
      </c>
      <c r="BW6" s="21">
        <f t="shared" si="8"/>
        <v>87.03</v>
      </c>
      <c r="BX6" s="21">
        <f t="shared" si="8"/>
        <v>84.3</v>
      </c>
      <c r="BY6" s="21">
        <f t="shared" si="8"/>
        <v>82.88</v>
      </c>
      <c r="BZ6" s="21">
        <f t="shared" si="8"/>
        <v>82.53</v>
      </c>
      <c r="CA6" s="20" t="str">
        <f>IF(CA7="","",IF(CA7="-","【-】","【"&amp;SUBSTITUTE(TEXT(CA7,"#,##0.00"),"-","△")&amp;"】"))</f>
        <v>【75.31】</v>
      </c>
      <c r="CB6" s="21">
        <f>IF(CB7="",NA(),CB7)</f>
        <v>173.57</v>
      </c>
      <c r="CC6" s="21">
        <f t="shared" ref="CC6:CK6" si="9">IF(CC7="",NA(),CC7)</f>
        <v>154.41999999999999</v>
      </c>
      <c r="CD6" s="21">
        <f t="shared" si="9"/>
        <v>153.72</v>
      </c>
      <c r="CE6" s="21">
        <f t="shared" si="9"/>
        <v>151.43</v>
      </c>
      <c r="CF6" s="21">
        <f t="shared" si="9"/>
        <v>190.75</v>
      </c>
      <c r="CG6" s="21">
        <f t="shared" si="9"/>
        <v>173.89</v>
      </c>
      <c r="CH6" s="21">
        <f t="shared" si="9"/>
        <v>177.02</v>
      </c>
      <c r="CI6" s="21">
        <f t="shared" si="9"/>
        <v>185.47</v>
      </c>
      <c r="CJ6" s="21">
        <f t="shared" si="9"/>
        <v>187.76</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42.38</v>
      </c>
      <c r="CS6" s="21">
        <f t="shared" si="10"/>
        <v>46.17</v>
      </c>
      <c r="CT6" s="21">
        <f t="shared" si="10"/>
        <v>45.68</v>
      </c>
      <c r="CU6" s="21">
        <f t="shared" si="10"/>
        <v>45.87</v>
      </c>
      <c r="CV6" s="21">
        <f t="shared" si="10"/>
        <v>44.24</v>
      </c>
      <c r="CW6" s="20" t="str">
        <f>IF(CW7="","",IF(CW7="-","【-】","【"&amp;SUBSTITUTE(TEXT(CW7,"#,##0.00"),"-","△")&amp;"】"))</f>
        <v>【42.57】</v>
      </c>
      <c r="CX6" s="21">
        <f>IF(CX7="",NA(),CX7)</f>
        <v>77.22</v>
      </c>
      <c r="CY6" s="21">
        <f t="shared" ref="CY6:DG6" si="11">IF(CY7="",NA(),CY7)</f>
        <v>79.38</v>
      </c>
      <c r="CZ6" s="21">
        <f t="shared" si="11"/>
        <v>80.73</v>
      </c>
      <c r="DA6" s="21">
        <f t="shared" si="11"/>
        <v>81.83</v>
      </c>
      <c r="DB6" s="21">
        <f t="shared" si="11"/>
        <v>81.849999999999994</v>
      </c>
      <c r="DC6" s="21">
        <f t="shared" si="11"/>
        <v>87.01</v>
      </c>
      <c r="DD6" s="21">
        <f t="shared" si="11"/>
        <v>87.84</v>
      </c>
      <c r="DE6" s="21">
        <f t="shared" si="11"/>
        <v>87.96</v>
      </c>
      <c r="DF6" s="21">
        <f t="shared" si="11"/>
        <v>87.65</v>
      </c>
      <c r="DG6" s="21">
        <f t="shared" si="11"/>
        <v>88.15</v>
      </c>
      <c r="DH6" s="20" t="str">
        <f>IF(DH7="","",IF(DH7="-","【-】","【"&amp;SUBSTITUTE(TEXT(DH7,"#,##0.00"),"-","△")&amp;"】"))</f>
        <v>【85.24】</v>
      </c>
      <c r="DI6" s="21">
        <f>IF(DI7="",NA(),DI7)</f>
        <v>42.07</v>
      </c>
      <c r="DJ6" s="21">
        <f t="shared" ref="DJ6:DR6" si="12">IF(DJ7="",NA(),DJ7)</f>
        <v>43.37</v>
      </c>
      <c r="DK6" s="21">
        <f t="shared" si="12"/>
        <v>45.13</v>
      </c>
      <c r="DL6" s="21">
        <f t="shared" si="12"/>
        <v>46.47</v>
      </c>
      <c r="DM6" s="21">
        <f t="shared" si="12"/>
        <v>47.56</v>
      </c>
      <c r="DN6" s="21">
        <f t="shared" si="12"/>
        <v>28.59</v>
      </c>
      <c r="DO6" s="21">
        <f t="shared" si="12"/>
        <v>26.56</v>
      </c>
      <c r="DP6" s="21">
        <f t="shared" si="12"/>
        <v>27.82</v>
      </c>
      <c r="DQ6" s="21">
        <f t="shared" si="12"/>
        <v>29.24</v>
      </c>
      <c r="DR6" s="21">
        <f t="shared" si="12"/>
        <v>31.73</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【0.01】</v>
      </c>
      <c r="EE6" s="21">
        <f>IF(EE7="",NA(),EE7)</f>
        <v>0.11</v>
      </c>
      <c r="EF6" s="21">
        <f t="shared" ref="EF6:EN6" si="14">IF(EF7="",NA(),EF7)</f>
        <v>0.01</v>
      </c>
      <c r="EG6" s="21">
        <f t="shared" si="14"/>
        <v>0.01</v>
      </c>
      <c r="EH6" s="20">
        <f t="shared" si="14"/>
        <v>0</v>
      </c>
      <c r="EI6" s="20">
        <f t="shared" si="14"/>
        <v>0</v>
      </c>
      <c r="EJ6" s="21">
        <f t="shared" si="14"/>
        <v>0.15</v>
      </c>
      <c r="EK6" s="21">
        <f t="shared" si="14"/>
        <v>0.06</v>
      </c>
      <c r="EL6" s="21">
        <f t="shared" si="14"/>
        <v>0.04</v>
      </c>
      <c r="EM6" s="21">
        <f t="shared" si="14"/>
        <v>0.06</v>
      </c>
      <c r="EN6" s="21">
        <f t="shared" si="14"/>
        <v>0.27</v>
      </c>
      <c r="EO6" s="20" t="str">
        <f>IF(EO7="","",IF(EO7="-","【-】","【"&amp;SUBSTITUTE(TEXT(EO7,"#,##0.00"),"-","△")&amp;"】"))</f>
        <v>【0.15】</v>
      </c>
    </row>
    <row r="7" spans="1:148" s="22" customFormat="1" x14ac:dyDescent="0.2">
      <c r="A7" s="14"/>
      <c r="B7" s="23">
        <v>2021</v>
      </c>
      <c r="C7" s="23">
        <v>92011</v>
      </c>
      <c r="D7" s="23">
        <v>46</v>
      </c>
      <c r="E7" s="23">
        <v>17</v>
      </c>
      <c r="F7" s="23">
        <v>4</v>
      </c>
      <c r="G7" s="23">
        <v>0</v>
      </c>
      <c r="H7" s="23" t="s">
        <v>96</v>
      </c>
      <c r="I7" s="23" t="s">
        <v>97</v>
      </c>
      <c r="J7" s="23" t="s">
        <v>98</v>
      </c>
      <c r="K7" s="23" t="s">
        <v>99</v>
      </c>
      <c r="L7" s="23" t="s">
        <v>100</v>
      </c>
      <c r="M7" s="23" t="s">
        <v>101</v>
      </c>
      <c r="N7" s="24" t="s">
        <v>102</v>
      </c>
      <c r="O7" s="24">
        <v>54.44</v>
      </c>
      <c r="P7" s="24">
        <v>6.46</v>
      </c>
      <c r="Q7" s="24">
        <v>65.39</v>
      </c>
      <c r="R7" s="24">
        <v>2695</v>
      </c>
      <c r="S7" s="24">
        <v>519136</v>
      </c>
      <c r="T7" s="24">
        <v>416.85</v>
      </c>
      <c r="U7" s="24">
        <v>1245.3800000000001</v>
      </c>
      <c r="V7" s="24">
        <v>33419</v>
      </c>
      <c r="W7" s="24">
        <v>15.12</v>
      </c>
      <c r="X7" s="24">
        <v>2210.25</v>
      </c>
      <c r="Y7" s="24">
        <v>106.81</v>
      </c>
      <c r="Z7" s="24">
        <v>106.69</v>
      </c>
      <c r="AA7" s="24">
        <v>100.35</v>
      </c>
      <c r="AB7" s="24">
        <v>100.32</v>
      </c>
      <c r="AC7" s="24">
        <v>97.52</v>
      </c>
      <c r="AD7" s="24">
        <v>103.61</v>
      </c>
      <c r="AE7" s="24">
        <v>102.95</v>
      </c>
      <c r="AF7" s="24">
        <v>103.34</v>
      </c>
      <c r="AG7" s="24">
        <v>102.7</v>
      </c>
      <c r="AH7" s="24">
        <v>104.11</v>
      </c>
      <c r="AI7" s="24">
        <v>105.35</v>
      </c>
      <c r="AJ7" s="24">
        <v>0</v>
      </c>
      <c r="AK7" s="24">
        <v>0</v>
      </c>
      <c r="AL7" s="24">
        <v>0</v>
      </c>
      <c r="AM7" s="24">
        <v>0</v>
      </c>
      <c r="AN7" s="24">
        <v>0</v>
      </c>
      <c r="AO7" s="24">
        <v>80.63</v>
      </c>
      <c r="AP7" s="24">
        <v>27.02</v>
      </c>
      <c r="AQ7" s="24">
        <v>29.74</v>
      </c>
      <c r="AR7" s="24">
        <v>48.2</v>
      </c>
      <c r="AS7" s="24">
        <v>46.91</v>
      </c>
      <c r="AT7" s="24">
        <v>63.89</v>
      </c>
      <c r="AU7" s="24">
        <v>64.569999999999993</v>
      </c>
      <c r="AV7" s="24">
        <v>69.900000000000006</v>
      </c>
      <c r="AW7" s="24">
        <v>36.82</v>
      </c>
      <c r="AX7" s="24">
        <v>25.25</v>
      </c>
      <c r="AY7" s="24">
        <v>18.899999999999999</v>
      </c>
      <c r="AZ7" s="24">
        <v>70.92</v>
      </c>
      <c r="BA7" s="24">
        <v>60.67</v>
      </c>
      <c r="BB7" s="24">
        <v>53.44</v>
      </c>
      <c r="BC7" s="24">
        <v>46.85</v>
      </c>
      <c r="BD7" s="24">
        <v>44.35</v>
      </c>
      <c r="BE7" s="24">
        <v>44.07</v>
      </c>
      <c r="BF7" s="24">
        <v>1825.77</v>
      </c>
      <c r="BG7" s="24">
        <v>1707.63</v>
      </c>
      <c r="BH7" s="24">
        <v>1650.21</v>
      </c>
      <c r="BI7" s="24">
        <v>1866.54</v>
      </c>
      <c r="BJ7" s="24">
        <v>1630.88</v>
      </c>
      <c r="BK7" s="24">
        <v>1144.94</v>
      </c>
      <c r="BL7" s="24">
        <v>1252.71</v>
      </c>
      <c r="BM7" s="24">
        <v>1267.3900000000001</v>
      </c>
      <c r="BN7" s="24">
        <v>1268.6300000000001</v>
      </c>
      <c r="BO7" s="24">
        <v>1283.69</v>
      </c>
      <c r="BP7" s="24">
        <v>1201.79</v>
      </c>
      <c r="BQ7" s="24">
        <v>87.46</v>
      </c>
      <c r="BR7" s="24">
        <v>98.34</v>
      </c>
      <c r="BS7" s="24">
        <v>98.27</v>
      </c>
      <c r="BT7" s="24">
        <v>98.02</v>
      </c>
      <c r="BU7" s="24">
        <v>77.489999999999995</v>
      </c>
      <c r="BV7" s="24">
        <v>88.16</v>
      </c>
      <c r="BW7" s="24">
        <v>87.03</v>
      </c>
      <c r="BX7" s="24">
        <v>84.3</v>
      </c>
      <c r="BY7" s="24">
        <v>82.88</v>
      </c>
      <c r="BZ7" s="24">
        <v>82.53</v>
      </c>
      <c r="CA7" s="24">
        <v>75.31</v>
      </c>
      <c r="CB7" s="24">
        <v>173.57</v>
      </c>
      <c r="CC7" s="24">
        <v>154.41999999999999</v>
      </c>
      <c r="CD7" s="24">
        <v>153.72</v>
      </c>
      <c r="CE7" s="24">
        <v>151.43</v>
      </c>
      <c r="CF7" s="24">
        <v>190.75</v>
      </c>
      <c r="CG7" s="24">
        <v>173.89</v>
      </c>
      <c r="CH7" s="24">
        <v>177.02</v>
      </c>
      <c r="CI7" s="24">
        <v>185.47</v>
      </c>
      <c r="CJ7" s="24">
        <v>187.76</v>
      </c>
      <c r="CK7" s="24">
        <v>190.48</v>
      </c>
      <c r="CL7" s="24">
        <v>216.39</v>
      </c>
      <c r="CM7" s="24" t="s">
        <v>102</v>
      </c>
      <c r="CN7" s="24" t="s">
        <v>102</v>
      </c>
      <c r="CO7" s="24" t="s">
        <v>102</v>
      </c>
      <c r="CP7" s="24" t="s">
        <v>102</v>
      </c>
      <c r="CQ7" s="24" t="s">
        <v>102</v>
      </c>
      <c r="CR7" s="24">
        <v>42.38</v>
      </c>
      <c r="CS7" s="24">
        <v>46.17</v>
      </c>
      <c r="CT7" s="24">
        <v>45.68</v>
      </c>
      <c r="CU7" s="24">
        <v>45.87</v>
      </c>
      <c r="CV7" s="24">
        <v>44.24</v>
      </c>
      <c r="CW7" s="24">
        <v>42.57</v>
      </c>
      <c r="CX7" s="24">
        <v>77.22</v>
      </c>
      <c r="CY7" s="24">
        <v>79.38</v>
      </c>
      <c r="CZ7" s="24">
        <v>80.73</v>
      </c>
      <c r="DA7" s="24">
        <v>81.83</v>
      </c>
      <c r="DB7" s="24">
        <v>81.849999999999994</v>
      </c>
      <c r="DC7" s="24">
        <v>87.01</v>
      </c>
      <c r="DD7" s="24">
        <v>87.84</v>
      </c>
      <c r="DE7" s="24">
        <v>87.96</v>
      </c>
      <c r="DF7" s="24">
        <v>87.65</v>
      </c>
      <c r="DG7" s="24">
        <v>88.15</v>
      </c>
      <c r="DH7" s="24">
        <v>85.24</v>
      </c>
      <c r="DI7" s="24">
        <v>42.07</v>
      </c>
      <c r="DJ7" s="24">
        <v>43.37</v>
      </c>
      <c r="DK7" s="24">
        <v>45.13</v>
      </c>
      <c r="DL7" s="24">
        <v>46.47</v>
      </c>
      <c r="DM7" s="24">
        <v>47.56</v>
      </c>
      <c r="DN7" s="24">
        <v>28.59</v>
      </c>
      <c r="DO7" s="24">
        <v>26.56</v>
      </c>
      <c r="DP7" s="24">
        <v>27.82</v>
      </c>
      <c r="DQ7" s="24">
        <v>29.24</v>
      </c>
      <c r="DR7" s="24">
        <v>31.73</v>
      </c>
      <c r="DS7" s="24">
        <v>25.87</v>
      </c>
      <c r="DT7" s="24">
        <v>0</v>
      </c>
      <c r="DU7" s="24">
        <v>0</v>
      </c>
      <c r="DV7" s="24">
        <v>0</v>
      </c>
      <c r="DW7" s="24">
        <v>0</v>
      </c>
      <c r="DX7" s="24">
        <v>0</v>
      </c>
      <c r="DY7" s="24">
        <v>0</v>
      </c>
      <c r="DZ7" s="24">
        <v>0</v>
      </c>
      <c r="EA7" s="24">
        <v>0</v>
      </c>
      <c r="EB7" s="24">
        <v>0</v>
      </c>
      <c r="EC7" s="24">
        <v>0</v>
      </c>
      <c r="ED7" s="24">
        <v>0.01</v>
      </c>
      <c r="EE7" s="24">
        <v>0.11</v>
      </c>
      <c r="EF7" s="24">
        <v>0.01</v>
      </c>
      <c r="EG7" s="24">
        <v>0.01</v>
      </c>
      <c r="EH7" s="24">
        <v>0</v>
      </c>
      <c r="EI7" s="24">
        <v>0</v>
      </c>
      <c r="EJ7" s="24">
        <v>0.15</v>
      </c>
      <c r="EK7" s="24">
        <v>0.06</v>
      </c>
      <c r="EL7" s="24">
        <v>0.04</v>
      </c>
      <c r="EM7" s="24">
        <v>0.06</v>
      </c>
      <c r="EN7" s="24">
        <v>0.27</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2023-01-25T08:27:37Z</cp:lastPrinted>
  <dcterms:created xsi:type="dcterms:W3CDTF">2022-12-01T01:26:41Z</dcterms:created>
  <dcterms:modified xsi:type="dcterms:W3CDTF">2023-01-31T04:36:35Z</dcterms:modified>
  <cp:category/>
</cp:coreProperties>
</file>