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05財政担当\H29\④公営企業\【決算統計】\H29\★300125公営企業に係る「経営比較分析表」の作成について\04★市町→県\01宇都宮市　修正依頼中\"/>
    </mc:Choice>
  </mc:AlternateContent>
  <workbookProtection workbookPassword="B319" lockStructure="1"/>
  <bookViews>
    <workbookView xWindow="0" yWindow="0" windowWidth="20490" windowHeight="775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6" i="4" s="1"/>
  <c r="AS6" i="5"/>
  <c r="AR6" i="5"/>
  <c r="AQ6" i="5"/>
  <c r="AP6" i="5"/>
  <c r="AO6" i="5"/>
  <c r="AN6" i="5"/>
  <c r="AM6" i="5"/>
  <c r="AL6" i="5"/>
  <c r="AK6" i="5"/>
  <c r="AJ6" i="5"/>
  <c r="AI6" i="5"/>
  <c r="E86" i="4" s="1"/>
  <c r="AH6" i="5"/>
  <c r="AG6" i="5"/>
  <c r="AF6" i="5"/>
  <c r="AE6" i="5"/>
  <c r="AD6" i="5"/>
  <c r="AC6" i="5"/>
  <c r="AB6" i="5"/>
  <c r="AA6" i="5"/>
  <c r="Z6" i="5"/>
  <c r="Y6" i="5"/>
  <c r="X6" i="5"/>
  <c r="W6" i="5"/>
  <c r="AT10" i="4" s="1"/>
  <c r="V6" i="5"/>
  <c r="AL10" i="4" s="1"/>
  <c r="U6" i="5"/>
  <c r="BB8" i="4" s="1"/>
  <c r="T6" i="5"/>
  <c r="S6" i="5"/>
  <c r="AL8" i="4" s="1"/>
  <c r="R6" i="5"/>
  <c r="AD10" i="4" s="1"/>
  <c r="Q6" i="5"/>
  <c r="P6" i="5"/>
  <c r="O6" i="5"/>
  <c r="I10" i="4" s="1"/>
  <c r="N6" i="5"/>
  <c r="B10" i="4" s="1"/>
  <c r="M6" i="5"/>
  <c r="L6" i="5"/>
  <c r="K6" i="5"/>
  <c r="P8" i="4" s="1"/>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M86" i="4"/>
  <c r="L86" i="4"/>
  <c r="K86" i="4"/>
  <c r="H86" i="4"/>
  <c r="G86" i="4"/>
  <c r="BB10" i="4"/>
  <c r="W10" i="4"/>
  <c r="P10" i="4"/>
  <c r="AT8" i="4"/>
  <c r="W8" i="4"/>
  <c r="B6" i="4"/>
  <c r="C10" i="5" l="1"/>
  <c r="D10" i="5"/>
  <c r="E10" i="5"/>
  <c r="B10" i="5"/>
</calcChain>
</file>

<file path=xl/sharedStrings.xml><?xml version="1.0" encoding="utf-8"?>
<sst xmlns="http://schemas.openxmlformats.org/spreadsheetml/2006/main" count="240" uniqueCount="123">
  <si>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</si>
  <si>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</si>
  <si>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</si>
  <si>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</si>
  <si>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</si>
  <si>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</si>
  <si>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</si>
  <si>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</si>
  <si>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</si>
  <si>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</si>
  <si>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</si>
  <si>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</si>
  <si>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</si>
  <si>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</si>
  <si>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</si>
  <si>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</si>
  <si>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</si>
  <si>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</si>
  <si>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</si>
  <si>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</si>
  <si>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</si>
  <si>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</si>
  <si>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</si>
  <si>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</si>
  <si>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</si>
  <si>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</si>
  <si>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</si>
  <si>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</si>
  <si>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</si>
  <si>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</si>
  <si>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</si>
  <si>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</si>
  <si>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</si>
  <si>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</si>
  <si>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</si>
  <si>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</si>
  <si>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</si>
  <si>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</si>
  <si>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</si>
  <si>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</si>
  <si>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</si>
  <si>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</si>
  <si>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</si>
  <si>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</si>
  <si>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</si>
  <si>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</si>
  <si>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</si>
  <si>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</si>
  <si>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</si>
  <si>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</si>
  <si>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</si>
  <si>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</si>
  <si>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</si>
  <si>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</si>
  <si>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</si>
  <si>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</si>
  <si>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</si>
  <si>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</si>
  <si>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</si>
  <si>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</si>
  <si>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</si>
  <si>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</si>
  <si>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</si>
  <si>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</si>
  <si>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</si>
  <si>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</si>
  <si>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</si>
  <si>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</si>
  <si>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</si>
  <si>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</si>
  <si>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</si>
  <si>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</si>
  <si>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</si>
  <si>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</si>
  <si>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</si>
  <si>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</si>
  <si>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</si>
  <si>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</si>
  <si>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</si>
  <si>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</si>
  <si>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</si>
  <si>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</si>
  <si>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</si>
  <si>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</si>
  <si>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</si>
  <si>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</si>
  <si>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</si>
  <si>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</si>
  <si>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</si>
  <si>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</si>
  <si>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</si>
  <si>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</si>
  <si>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</si>
  <si>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</si>
  <si>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</si>
  <si>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</si>
  <si>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</si>
  <si>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</si>
  <si>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</si>
  <si>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</si>
  <si>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</si>
  <si>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</si>
  <si>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</si>
  <si>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</si>
  <si>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</si>
  <si>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</si>
  <si>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</si>
  <si>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</si>
  <si>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栃木県　宇都宮市</t>
  </si>
  <si>
    <t>法適用</t>
  </si>
  <si>
    <t>下水道事業</t>
  </si>
  <si>
    <t>特定環境保全公共下水道</t>
  </si>
  <si>
    <t>D1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</si>
  <si>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</si>
  <si>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</si>
  <si>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</si>
  <si>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</si>
  <si>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</si>
  <si>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</si>
  <si>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②管渠老朽化率」が0％であることから，法定耐用年数を超過した管渠が無いと言える。「③管渠改善率」は,管渠に対する修繕が発生しなかったことから，前年度比で皆減となったが，法定耐用年数未超過の管渠の劣化については，今後も対応していく必要がある。</t>
    <rPh sb="3" eb="4">
      <t>カン</t>
    </rPh>
    <rPh sb="4" eb="5">
      <t>キョ</t>
    </rPh>
    <rPh sb="5" eb="8">
      <t>ロウキュウカ</t>
    </rPh>
    <rPh sb="8" eb="9">
      <t>リツ</t>
    </rPh>
    <rPh sb="21" eb="23">
      <t>ホウテイ</t>
    </rPh>
    <rPh sb="23" eb="25">
      <t>タイヨウ</t>
    </rPh>
    <rPh sb="25" eb="27">
      <t>ネンスウ</t>
    </rPh>
    <rPh sb="28" eb="30">
      <t>チョウカ</t>
    </rPh>
    <rPh sb="32" eb="33">
      <t>カン</t>
    </rPh>
    <rPh sb="33" eb="34">
      <t>キョ</t>
    </rPh>
    <rPh sb="35" eb="36">
      <t>ナ</t>
    </rPh>
    <rPh sb="38" eb="39">
      <t>イ</t>
    </rPh>
    <rPh sb="44" eb="45">
      <t>カン</t>
    </rPh>
    <rPh sb="45" eb="46">
      <t>キョ</t>
    </rPh>
    <rPh sb="46" eb="48">
      <t>カイゼン</t>
    </rPh>
    <rPh sb="48" eb="49">
      <t>リツ</t>
    </rPh>
    <rPh sb="52" eb="54">
      <t>カンキョ</t>
    </rPh>
    <rPh sb="55" eb="56">
      <t>タイ</t>
    </rPh>
    <rPh sb="58" eb="60">
      <t>シュウゼン</t>
    </rPh>
    <rPh sb="61" eb="63">
      <t>ハッセイ</t>
    </rPh>
    <rPh sb="73" eb="76">
      <t>ゼンネンド</t>
    </rPh>
    <rPh sb="76" eb="77">
      <t>ヒ</t>
    </rPh>
    <rPh sb="78" eb="80">
      <t>カイゲン</t>
    </rPh>
    <rPh sb="86" eb="88">
      <t>ホウテイ</t>
    </rPh>
    <rPh sb="88" eb="90">
      <t>タイヨウ</t>
    </rPh>
    <rPh sb="90" eb="92">
      <t>ネンスウ</t>
    </rPh>
    <rPh sb="92" eb="93">
      <t>ミ</t>
    </rPh>
    <rPh sb="93" eb="95">
      <t>チョウカ</t>
    </rPh>
    <rPh sb="96" eb="98">
      <t>カンキョ</t>
    </rPh>
    <rPh sb="99" eb="101">
      <t>レッカ</t>
    </rPh>
    <rPh sb="107" eb="109">
      <t>コンゴ</t>
    </rPh>
    <rPh sb="110" eb="112">
      <t>タイオウ</t>
    </rPh>
    <rPh sb="116" eb="118">
      <t>ヒツヨウ</t>
    </rPh>
    <phoneticPr fontId="7"/>
  </si>
  <si>
    <t>　汚水処理に充てられる下水道使用料など経常収益を適切に確保する一方，効率的な維持管理や企業債残高の縮減など汚水の処理費用の低減を図るとともに，今後の処理量に見合った将来的な施設の再構築などにより，経営の健全化・効率化を推進する。</t>
    <rPh sb="82" eb="85">
      <t>ショウライテキ</t>
    </rPh>
    <phoneticPr fontId="7"/>
  </si>
  <si>
    <t>自治体職員</t>
    <rPh sb="0" eb="3">
      <t>ジチタイ</t>
    </rPh>
    <rPh sb="3" eb="5">
      <t>ショクイン</t>
    </rPh>
    <phoneticPr fontId="4"/>
  </si>
  <si>
    <t xml:space="preserve">　「①経常収支比率」は前年度と同様に100％を超えたが，「⑤経費回収率」及び「⑥汚水処理原価」は，事業の進展に伴う減価償却費の増加等に伴い，前年度比でやや悪化したことから，今後は，下水道使用料などの経常収益が伸び悩むと想定される中，施設の効率的維持管理など，より一層，経費削減に取り組む必要がある。
　また，「④企業債残高対事業規模比率」は，分流式下水道等に要する経費の一般会計負担金の減少等により，前年度比で悪化したことから，今後も，企業債残高の縮減に努め自己資本の充実を図る必要がある。
　以上のことから，本市の特定環境保全公共下水道事業は，事業の進展に伴う減価償却費の増加や一般会計負担金の減少等に伴い，一時的にやや悪化している指標もあるが，経常収支比率は依然として100％を超えており，健全な経営状況にあると評価できる。今後も，コストパフォーマンスとリスクを意識した計画的な事業運営を行う必要がある。
</t>
    <rPh sb="11" eb="14">
      <t>ゼンネンド</t>
    </rPh>
    <rPh sb="15" eb="17">
      <t>ドウヨウ</t>
    </rPh>
    <rPh sb="23" eb="24">
      <t>コ</t>
    </rPh>
    <rPh sb="30" eb="32">
      <t>ケイヒ</t>
    </rPh>
    <rPh sb="32" eb="34">
      <t>カイシュウ</t>
    </rPh>
    <rPh sb="34" eb="35">
      <t>リツ</t>
    </rPh>
    <rPh sb="36" eb="37">
      <t>オヨ</t>
    </rPh>
    <rPh sb="40" eb="42">
      <t>オスイ</t>
    </rPh>
    <rPh sb="42" eb="44">
      <t>ショリ</t>
    </rPh>
    <rPh sb="44" eb="46">
      <t>ゲンカ</t>
    </rPh>
    <rPh sb="49" eb="51">
      <t>ジギョウ</t>
    </rPh>
    <rPh sb="52" eb="54">
      <t>シンテン</t>
    </rPh>
    <rPh sb="55" eb="56">
      <t>トモナ</t>
    </rPh>
    <rPh sb="57" eb="59">
      <t>ゲンカ</t>
    </rPh>
    <rPh sb="59" eb="61">
      <t>ショウキャク</t>
    </rPh>
    <rPh sb="61" eb="62">
      <t>ヒ</t>
    </rPh>
    <rPh sb="63" eb="65">
      <t>ゾウカ</t>
    </rPh>
    <rPh sb="65" eb="66">
      <t>ナド</t>
    </rPh>
    <rPh sb="67" eb="68">
      <t>トモナ</t>
    </rPh>
    <rPh sb="70" eb="73">
      <t>ゼンネンド</t>
    </rPh>
    <rPh sb="73" eb="74">
      <t>ヒ</t>
    </rPh>
    <rPh sb="77" eb="79">
      <t>アッカ</t>
    </rPh>
    <rPh sb="86" eb="88">
      <t>コンゴ</t>
    </rPh>
    <rPh sb="109" eb="111">
      <t>ソウテイ</t>
    </rPh>
    <rPh sb="114" eb="115">
      <t>ナカ</t>
    </rPh>
    <rPh sb="131" eb="133">
      <t>イッソウ</t>
    </rPh>
    <rPh sb="134" eb="136">
      <t>ケイヒ</t>
    </rPh>
    <rPh sb="136" eb="138">
      <t>サクゲン</t>
    </rPh>
    <rPh sb="139" eb="140">
      <t>ト</t>
    </rPh>
    <rPh sb="141" eb="142">
      <t>ク</t>
    </rPh>
    <rPh sb="143" eb="145">
      <t>ヒツヨウ</t>
    </rPh>
    <rPh sb="156" eb="158">
      <t>キギョウ</t>
    </rPh>
    <rPh sb="158" eb="159">
      <t>サイ</t>
    </rPh>
    <rPh sb="159" eb="161">
      <t>ザンダカ</t>
    </rPh>
    <rPh sb="161" eb="162">
      <t>タイ</t>
    </rPh>
    <rPh sb="162" eb="164">
      <t>ジギョウ</t>
    </rPh>
    <rPh sb="164" eb="166">
      <t>キボ</t>
    </rPh>
    <rPh sb="166" eb="168">
      <t>ヒリツ</t>
    </rPh>
    <rPh sb="171" eb="173">
      <t>ブンリュウ</t>
    </rPh>
    <rPh sb="173" eb="174">
      <t>シキ</t>
    </rPh>
    <rPh sb="174" eb="177">
      <t>ゲスイドウ</t>
    </rPh>
    <rPh sb="177" eb="178">
      <t>ナド</t>
    </rPh>
    <rPh sb="179" eb="180">
      <t>ヨウ</t>
    </rPh>
    <rPh sb="182" eb="184">
      <t>ケイヒ</t>
    </rPh>
    <rPh sb="185" eb="187">
      <t>イッパン</t>
    </rPh>
    <rPh sb="187" eb="189">
      <t>カイケイ</t>
    </rPh>
    <rPh sb="189" eb="192">
      <t>フタンキン</t>
    </rPh>
    <rPh sb="193" eb="195">
      <t>ゲンショウ</t>
    </rPh>
    <rPh sb="195" eb="196">
      <t>ナド</t>
    </rPh>
    <rPh sb="200" eb="203">
      <t>ゼンネンド</t>
    </rPh>
    <rPh sb="203" eb="204">
      <t>ヒ</t>
    </rPh>
    <rPh sb="205" eb="207">
      <t>アッカ</t>
    </rPh>
    <rPh sb="214" eb="216">
      <t>コンゴ</t>
    </rPh>
    <rPh sb="218" eb="220">
      <t>キギョウ</t>
    </rPh>
    <rPh sb="220" eb="221">
      <t>サイ</t>
    </rPh>
    <rPh sb="221" eb="223">
      <t>ザンダカ</t>
    </rPh>
    <rPh sb="224" eb="226">
      <t>シュクゲン</t>
    </rPh>
    <rPh sb="227" eb="228">
      <t>ツト</t>
    </rPh>
    <rPh sb="229" eb="231">
      <t>ジコ</t>
    </rPh>
    <rPh sb="231" eb="233">
      <t>シホン</t>
    </rPh>
    <rPh sb="234" eb="236">
      <t>ジュウジツ</t>
    </rPh>
    <rPh sb="237" eb="238">
      <t>ハカ</t>
    </rPh>
    <rPh sb="239" eb="241">
      <t>ヒツヨウ</t>
    </rPh>
    <rPh sb="247" eb="249">
      <t>イジョウ</t>
    </rPh>
    <rPh sb="255" eb="257">
      <t>ホンシ</t>
    </rPh>
    <rPh sb="258" eb="260">
      <t>トクテイ</t>
    </rPh>
    <rPh sb="260" eb="262">
      <t>カンキョウ</t>
    </rPh>
    <rPh sb="262" eb="264">
      <t>ホゼン</t>
    </rPh>
    <rPh sb="264" eb="266">
      <t>コウキョウ</t>
    </rPh>
    <rPh sb="266" eb="269">
      <t>ゲスイドウ</t>
    </rPh>
    <rPh sb="269" eb="271">
      <t>ジギョウ</t>
    </rPh>
    <rPh sb="273" eb="275">
      <t>ジギョウ</t>
    </rPh>
    <rPh sb="276" eb="278">
      <t>シンテン</t>
    </rPh>
    <rPh sb="279" eb="280">
      <t>トモナ</t>
    </rPh>
    <rPh sb="281" eb="283">
      <t>ゲンカ</t>
    </rPh>
    <rPh sb="283" eb="285">
      <t>ショウキャク</t>
    </rPh>
    <rPh sb="285" eb="286">
      <t>ヒ</t>
    </rPh>
    <rPh sb="287" eb="289">
      <t>ゾウカ</t>
    </rPh>
    <rPh sb="290" eb="292">
      <t>イッパン</t>
    </rPh>
    <rPh sb="292" eb="294">
      <t>カイケイ</t>
    </rPh>
    <rPh sb="294" eb="297">
      <t>フタンキン</t>
    </rPh>
    <rPh sb="298" eb="300">
      <t>ゲンショウ</t>
    </rPh>
    <rPh sb="300" eb="301">
      <t>ナド</t>
    </rPh>
    <rPh sb="302" eb="303">
      <t>トモナ</t>
    </rPh>
    <rPh sb="305" eb="308">
      <t>イチジテキ</t>
    </rPh>
    <rPh sb="311" eb="313">
      <t>アッカ</t>
    </rPh>
    <rPh sb="317" eb="319">
      <t>シヒョウ</t>
    </rPh>
    <rPh sb="324" eb="326">
      <t>ケイジョウ</t>
    </rPh>
    <rPh sb="326" eb="328">
      <t>シュウシ</t>
    </rPh>
    <rPh sb="328" eb="330">
      <t>ヒリツ</t>
    </rPh>
    <rPh sb="331" eb="333">
      <t>イゼン</t>
    </rPh>
    <rPh sb="341" eb="342">
      <t>コ</t>
    </rPh>
    <rPh sb="347" eb="349">
      <t>ケンゼン</t>
    </rPh>
    <rPh sb="350" eb="352">
      <t>ケイエイ</t>
    </rPh>
    <rPh sb="352" eb="354">
      <t>ジョウキョウ</t>
    </rPh>
    <rPh sb="358" eb="360">
      <t>ヒョウカ</t>
    </rPh>
    <rPh sb="364" eb="366">
      <t>コンゴ</t>
    </rPh>
    <rPh sb="383" eb="385">
      <t>イシキ</t>
    </rPh>
    <rPh sb="387" eb="390">
      <t>ケイカクテキ</t>
    </rPh>
    <rPh sb="391" eb="393">
      <t>ジギョウ</t>
    </rPh>
    <rPh sb="393" eb="395">
      <t>ウンエイ</t>
    </rPh>
    <rPh sb="396" eb="397">
      <t>オコナ</t>
    </rPh>
    <rPh sb="398" eb="400">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</si>
</sst>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3"/>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7" xfId="0" applyFont="1" applyBorder="1" applyAlignment="1" applyProtection="1">
      <alignment horizontal="left" vertical="top" wrapText="1"/>
      <protection locked="0"/>
    </xf>
    <xf numFmtId="0" fontId="22" fillId="0" borderId="8"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0.48</c:v>
                </c:pt>
                <c:pt idx="4">
                  <c:v>0</c:v>
                </c:pt>
              </c:numCache>
            </c:numRef>
          </c:val>
        </c:ser>
        <c:dLbls>
          <c:showLegendKey val="0"/>
          <c:showVal val="0"/>
          <c:showCatName val="0"/>
          <c:showSerName val="0"/>
          <c:showPercent val="0"/>
          <c:showBubbleSize val="0"/>
        </c:dLbls>
        <c:gapWidth val="150"/>
        <c:axId val="174975096"/>
        <c:axId val="460094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0.05</c:v>
                </c:pt>
                <c:pt idx="2">
                  <c:v>0.04</c:v>
                </c:pt>
                <c:pt idx="3">
                  <c:v>7.0000000000000007E-2</c:v>
                </c:pt>
                <c:pt idx="4">
                  <c:v>0.04</c:v>
                </c:pt>
              </c:numCache>
            </c:numRef>
          </c:val>
          <c:smooth val="0"/>
        </c:ser>
        <c:dLbls>
          <c:showLegendKey val="0"/>
          <c:showVal val="0"/>
          <c:showCatName val="0"/>
          <c:showSerName val="0"/>
          <c:showPercent val="0"/>
          <c:showBubbleSize val="0"/>
        </c:dLbls>
        <c:marker val="1"/>
        <c:smooth val="0"/>
        <c:axId val="174975096"/>
        <c:axId val="460094408"/>
      </c:lineChart>
      <c:dateAx>
        <c:axId val="174975096"/>
        <c:scaling>
          <c:orientation val="minMax"/>
        </c:scaling>
        <c:delete val="1"/>
        <c:axPos val="b"/>
        <c:numFmt formatCode="ge" sourceLinked="1"/>
        <c:majorTickMark val="none"/>
        <c:minorTickMark val="none"/>
        <c:tickLblPos val="none"/>
        <c:crossAx val="460094408"/>
        <c:crosses val="autoZero"/>
        <c:auto val="1"/>
        <c:lblOffset val="100"/>
        <c:baseTimeUnit val="years"/>
      </c:dateAx>
      <c:valAx>
        <c:axId val="460094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4975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0929008"/>
        <c:axId val="46092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42.31</c:v>
                </c:pt>
                <c:pt idx="1">
                  <c:v>43.65</c:v>
                </c:pt>
                <c:pt idx="2">
                  <c:v>43.58</c:v>
                </c:pt>
                <c:pt idx="3">
                  <c:v>41.35</c:v>
                </c:pt>
                <c:pt idx="4">
                  <c:v>43.18</c:v>
                </c:pt>
              </c:numCache>
            </c:numRef>
          </c:val>
          <c:smooth val="0"/>
        </c:ser>
        <c:dLbls>
          <c:showLegendKey val="0"/>
          <c:showVal val="0"/>
          <c:showCatName val="0"/>
          <c:showSerName val="0"/>
          <c:showPercent val="0"/>
          <c:showBubbleSize val="0"/>
        </c:dLbls>
        <c:marker val="1"/>
        <c:smooth val="0"/>
        <c:axId val="460929008"/>
        <c:axId val="460928616"/>
      </c:lineChart>
      <c:dateAx>
        <c:axId val="460929008"/>
        <c:scaling>
          <c:orientation val="minMax"/>
        </c:scaling>
        <c:delete val="1"/>
        <c:axPos val="b"/>
        <c:numFmt formatCode="ge" sourceLinked="1"/>
        <c:majorTickMark val="none"/>
        <c:minorTickMark val="none"/>
        <c:tickLblPos val="none"/>
        <c:crossAx val="460928616"/>
        <c:crosses val="autoZero"/>
        <c:auto val="1"/>
        <c:lblOffset val="100"/>
        <c:baseTimeUnit val="years"/>
      </c:dateAx>
      <c:valAx>
        <c:axId val="46092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2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69.28</c:v>
                </c:pt>
                <c:pt idx="1">
                  <c:v>68.650000000000006</c:v>
                </c:pt>
                <c:pt idx="2">
                  <c:v>70.239999999999995</c:v>
                </c:pt>
                <c:pt idx="3">
                  <c:v>69.31</c:v>
                </c:pt>
                <c:pt idx="4">
                  <c:v>75.47</c:v>
                </c:pt>
              </c:numCache>
            </c:numRef>
          </c:val>
        </c:ser>
        <c:dLbls>
          <c:showLegendKey val="0"/>
          <c:showVal val="0"/>
          <c:showCatName val="0"/>
          <c:showSerName val="0"/>
          <c:showPercent val="0"/>
          <c:showBubbleSize val="0"/>
        </c:dLbls>
        <c:gapWidth val="150"/>
        <c:axId val="461124672"/>
        <c:axId val="461125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81.3</c:v>
                </c:pt>
                <c:pt idx="1">
                  <c:v>82.2</c:v>
                </c:pt>
                <c:pt idx="2">
                  <c:v>82.35</c:v>
                </c:pt>
                <c:pt idx="3">
                  <c:v>82.9</c:v>
                </c:pt>
                <c:pt idx="4">
                  <c:v>86.43</c:v>
                </c:pt>
              </c:numCache>
            </c:numRef>
          </c:val>
          <c:smooth val="0"/>
        </c:ser>
        <c:dLbls>
          <c:showLegendKey val="0"/>
          <c:showVal val="0"/>
          <c:showCatName val="0"/>
          <c:showSerName val="0"/>
          <c:showPercent val="0"/>
          <c:showBubbleSize val="0"/>
        </c:dLbls>
        <c:marker val="1"/>
        <c:smooth val="0"/>
        <c:axId val="461124672"/>
        <c:axId val="461125064"/>
      </c:lineChart>
      <c:dateAx>
        <c:axId val="461124672"/>
        <c:scaling>
          <c:orientation val="minMax"/>
        </c:scaling>
        <c:delete val="1"/>
        <c:axPos val="b"/>
        <c:numFmt formatCode="ge" sourceLinked="1"/>
        <c:majorTickMark val="none"/>
        <c:minorTickMark val="none"/>
        <c:tickLblPos val="none"/>
        <c:crossAx val="461125064"/>
        <c:crosses val="autoZero"/>
        <c:auto val="1"/>
        <c:lblOffset val="100"/>
        <c:baseTimeUnit val="years"/>
      </c:dateAx>
      <c:valAx>
        <c:axId val="461125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24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103.68</c:v>
                </c:pt>
                <c:pt idx="1">
                  <c:v>113.99</c:v>
                </c:pt>
                <c:pt idx="2">
                  <c:v>108.69</c:v>
                </c:pt>
                <c:pt idx="3">
                  <c:v>106.55</c:v>
                </c:pt>
                <c:pt idx="4">
                  <c:v>100.01</c:v>
                </c:pt>
              </c:numCache>
            </c:numRef>
          </c:val>
        </c:ser>
        <c:dLbls>
          <c:showLegendKey val="0"/>
          <c:showVal val="0"/>
          <c:showCatName val="0"/>
          <c:showSerName val="0"/>
          <c:showPercent val="0"/>
          <c:showBubbleSize val="0"/>
        </c:dLbls>
        <c:gapWidth val="150"/>
        <c:axId val="460788304"/>
        <c:axId val="46079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94.73</c:v>
                </c:pt>
                <c:pt idx="1">
                  <c:v>96.59</c:v>
                </c:pt>
                <c:pt idx="2">
                  <c:v>101.24</c:v>
                </c:pt>
                <c:pt idx="3">
                  <c:v>100.94</c:v>
                </c:pt>
                <c:pt idx="4">
                  <c:v>101.17</c:v>
                </c:pt>
              </c:numCache>
            </c:numRef>
          </c:val>
          <c:smooth val="0"/>
        </c:ser>
        <c:dLbls>
          <c:showLegendKey val="0"/>
          <c:showVal val="0"/>
          <c:showCatName val="0"/>
          <c:showSerName val="0"/>
          <c:showPercent val="0"/>
          <c:showBubbleSize val="0"/>
        </c:dLbls>
        <c:marker val="1"/>
        <c:smooth val="0"/>
        <c:axId val="460788304"/>
        <c:axId val="460794832"/>
      </c:lineChart>
      <c:dateAx>
        <c:axId val="460788304"/>
        <c:scaling>
          <c:orientation val="minMax"/>
        </c:scaling>
        <c:delete val="1"/>
        <c:axPos val="b"/>
        <c:numFmt formatCode="ge" sourceLinked="1"/>
        <c:majorTickMark val="none"/>
        <c:minorTickMark val="none"/>
        <c:tickLblPos val="none"/>
        <c:crossAx val="460794832"/>
        <c:crosses val="autoZero"/>
        <c:auto val="1"/>
        <c:lblOffset val="100"/>
        <c:baseTimeUnit val="years"/>
      </c:dateAx>
      <c:valAx>
        <c:axId val="46079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88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20.32</c:v>
                </c:pt>
                <c:pt idx="1">
                  <c:v>21.39</c:v>
                </c:pt>
                <c:pt idx="2">
                  <c:v>27.32</c:v>
                </c:pt>
                <c:pt idx="3">
                  <c:v>28.32</c:v>
                </c:pt>
                <c:pt idx="4">
                  <c:v>41.77</c:v>
                </c:pt>
              </c:numCache>
            </c:numRef>
          </c:val>
        </c:ser>
        <c:dLbls>
          <c:showLegendKey val="0"/>
          <c:showVal val="0"/>
          <c:showCatName val="0"/>
          <c:showSerName val="0"/>
          <c:showPercent val="0"/>
          <c:showBubbleSize val="0"/>
        </c:dLbls>
        <c:gapWidth val="150"/>
        <c:axId val="460768536"/>
        <c:axId val="46085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12.99</c:v>
                </c:pt>
                <c:pt idx="1">
                  <c:v>13.6</c:v>
                </c:pt>
                <c:pt idx="2">
                  <c:v>22.34</c:v>
                </c:pt>
                <c:pt idx="3">
                  <c:v>22.79</c:v>
                </c:pt>
                <c:pt idx="4">
                  <c:v>28.48</c:v>
                </c:pt>
              </c:numCache>
            </c:numRef>
          </c:val>
          <c:smooth val="0"/>
        </c:ser>
        <c:dLbls>
          <c:showLegendKey val="0"/>
          <c:showVal val="0"/>
          <c:showCatName val="0"/>
          <c:showSerName val="0"/>
          <c:showPercent val="0"/>
          <c:showBubbleSize val="0"/>
        </c:dLbls>
        <c:marker val="1"/>
        <c:smooth val="0"/>
        <c:axId val="460768536"/>
        <c:axId val="460853656"/>
      </c:lineChart>
      <c:dateAx>
        <c:axId val="460768536"/>
        <c:scaling>
          <c:orientation val="minMax"/>
        </c:scaling>
        <c:delete val="1"/>
        <c:axPos val="b"/>
        <c:numFmt formatCode="ge" sourceLinked="1"/>
        <c:majorTickMark val="none"/>
        <c:minorTickMark val="none"/>
        <c:tickLblPos val="none"/>
        <c:crossAx val="460853656"/>
        <c:crosses val="autoZero"/>
        <c:auto val="1"/>
        <c:lblOffset val="100"/>
        <c:baseTimeUnit val="years"/>
      </c:dateAx>
      <c:valAx>
        <c:axId val="46085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768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0926264"/>
        <c:axId val="46092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formatCode="#,##0.00;&quot;△&quot;#,##0.00;&quot;-&quot;">
                  <c:v>0.04</c:v>
                </c:pt>
                <c:pt idx="4">
                  <c:v>0</c:v>
                </c:pt>
              </c:numCache>
            </c:numRef>
          </c:val>
          <c:smooth val="0"/>
        </c:ser>
        <c:dLbls>
          <c:showLegendKey val="0"/>
          <c:showVal val="0"/>
          <c:showCatName val="0"/>
          <c:showSerName val="0"/>
          <c:showPercent val="0"/>
          <c:showBubbleSize val="0"/>
        </c:dLbls>
        <c:marker val="1"/>
        <c:smooth val="0"/>
        <c:axId val="460926264"/>
        <c:axId val="460926656"/>
      </c:lineChart>
      <c:dateAx>
        <c:axId val="460926264"/>
        <c:scaling>
          <c:orientation val="minMax"/>
        </c:scaling>
        <c:delete val="1"/>
        <c:axPos val="b"/>
        <c:numFmt formatCode="ge" sourceLinked="1"/>
        <c:majorTickMark val="none"/>
        <c:minorTickMark val="none"/>
        <c:tickLblPos val="none"/>
        <c:crossAx val="460926656"/>
        <c:crosses val="autoZero"/>
        <c:auto val="1"/>
        <c:lblOffset val="100"/>
        <c:baseTimeUnit val="years"/>
      </c:dateAx>
      <c:valAx>
        <c:axId val="46092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2626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60929400"/>
        <c:axId val="460929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236.15</c:v>
                </c:pt>
                <c:pt idx="1">
                  <c:v>232.81</c:v>
                </c:pt>
                <c:pt idx="2">
                  <c:v>184.13</c:v>
                </c:pt>
                <c:pt idx="3">
                  <c:v>101.85</c:v>
                </c:pt>
                <c:pt idx="4">
                  <c:v>68.930000000000007</c:v>
                </c:pt>
              </c:numCache>
            </c:numRef>
          </c:val>
          <c:smooth val="0"/>
        </c:ser>
        <c:dLbls>
          <c:showLegendKey val="0"/>
          <c:showVal val="0"/>
          <c:showCatName val="0"/>
          <c:showSerName val="0"/>
          <c:showPercent val="0"/>
          <c:showBubbleSize val="0"/>
        </c:dLbls>
        <c:marker val="1"/>
        <c:smooth val="0"/>
        <c:axId val="460929400"/>
        <c:axId val="460929792"/>
      </c:lineChart>
      <c:dateAx>
        <c:axId val="460929400"/>
        <c:scaling>
          <c:orientation val="minMax"/>
        </c:scaling>
        <c:delete val="1"/>
        <c:axPos val="b"/>
        <c:numFmt formatCode="ge" sourceLinked="1"/>
        <c:majorTickMark val="none"/>
        <c:minorTickMark val="none"/>
        <c:tickLblPos val="none"/>
        <c:crossAx val="460929792"/>
        <c:crosses val="autoZero"/>
        <c:auto val="1"/>
        <c:lblOffset val="100"/>
        <c:baseTimeUnit val="years"/>
      </c:dateAx>
      <c:valAx>
        <c:axId val="460929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29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234.2</c:v>
                </c:pt>
                <c:pt idx="1">
                  <c:v>325.2</c:v>
                </c:pt>
                <c:pt idx="2">
                  <c:v>26.69</c:v>
                </c:pt>
                <c:pt idx="3">
                  <c:v>43.51</c:v>
                </c:pt>
                <c:pt idx="4">
                  <c:v>42.61</c:v>
                </c:pt>
              </c:numCache>
            </c:numRef>
          </c:val>
        </c:ser>
        <c:dLbls>
          <c:showLegendKey val="0"/>
          <c:showVal val="0"/>
          <c:showCatName val="0"/>
          <c:showSerName val="0"/>
          <c:showPercent val="0"/>
          <c:showBubbleSize val="0"/>
        </c:dLbls>
        <c:gapWidth val="150"/>
        <c:axId val="460972216"/>
        <c:axId val="46097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243.58</c:v>
                </c:pt>
                <c:pt idx="1">
                  <c:v>290.19</c:v>
                </c:pt>
                <c:pt idx="2">
                  <c:v>63.22</c:v>
                </c:pt>
                <c:pt idx="3">
                  <c:v>49.07</c:v>
                </c:pt>
                <c:pt idx="4">
                  <c:v>70.42</c:v>
                </c:pt>
              </c:numCache>
            </c:numRef>
          </c:val>
          <c:smooth val="0"/>
        </c:ser>
        <c:dLbls>
          <c:showLegendKey val="0"/>
          <c:showVal val="0"/>
          <c:showCatName val="0"/>
          <c:showSerName val="0"/>
          <c:showPercent val="0"/>
          <c:showBubbleSize val="0"/>
        </c:dLbls>
        <c:marker val="1"/>
        <c:smooth val="0"/>
        <c:axId val="460972216"/>
        <c:axId val="460972608"/>
      </c:lineChart>
      <c:dateAx>
        <c:axId val="460972216"/>
        <c:scaling>
          <c:orientation val="minMax"/>
        </c:scaling>
        <c:delete val="1"/>
        <c:axPos val="b"/>
        <c:numFmt formatCode="ge" sourceLinked="1"/>
        <c:majorTickMark val="none"/>
        <c:minorTickMark val="none"/>
        <c:tickLblPos val="none"/>
        <c:crossAx val="460972608"/>
        <c:crosses val="autoZero"/>
        <c:auto val="1"/>
        <c:lblOffset val="100"/>
        <c:baseTimeUnit val="years"/>
      </c:dateAx>
      <c:valAx>
        <c:axId val="46097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7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1858.56</c:v>
                </c:pt>
                <c:pt idx="1">
                  <c:v>1564.03</c:v>
                </c:pt>
                <c:pt idx="2">
                  <c:v>1262.82</c:v>
                </c:pt>
                <c:pt idx="3">
                  <c:v>1098.9000000000001</c:v>
                </c:pt>
                <c:pt idx="4">
                  <c:v>1992.8</c:v>
                </c:pt>
              </c:numCache>
            </c:numRef>
          </c:val>
        </c:ser>
        <c:dLbls>
          <c:showLegendKey val="0"/>
          <c:showVal val="0"/>
          <c:showCatName val="0"/>
          <c:showSerName val="0"/>
          <c:showPercent val="0"/>
          <c:showBubbleSize val="0"/>
        </c:dLbls>
        <c:gapWidth val="150"/>
        <c:axId val="460973784"/>
        <c:axId val="46097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1622.51</c:v>
                </c:pt>
                <c:pt idx="1">
                  <c:v>1569.13</c:v>
                </c:pt>
                <c:pt idx="2">
                  <c:v>1436</c:v>
                </c:pt>
                <c:pt idx="3">
                  <c:v>1434.89</c:v>
                </c:pt>
                <c:pt idx="4">
                  <c:v>1467.94</c:v>
                </c:pt>
              </c:numCache>
            </c:numRef>
          </c:val>
          <c:smooth val="0"/>
        </c:ser>
        <c:dLbls>
          <c:showLegendKey val="0"/>
          <c:showVal val="0"/>
          <c:showCatName val="0"/>
          <c:showSerName val="0"/>
          <c:showPercent val="0"/>
          <c:showBubbleSize val="0"/>
        </c:dLbls>
        <c:marker val="1"/>
        <c:smooth val="0"/>
        <c:axId val="460973784"/>
        <c:axId val="460974176"/>
      </c:lineChart>
      <c:dateAx>
        <c:axId val="460973784"/>
        <c:scaling>
          <c:orientation val="minMax"/>
        </c:scaling>
        <c:delete val="1"/>
        <c:axPos val="b"/>
        <c:numFmt formatCode="ge" sourceLinked="1"/>
        <c:majorTickMark val="none"/>
        <c:minorTickMark val="none"/>
        <c:tickLblPos val="none"/>
        <c:crossAx val="460974176"/>
        <c:crosses val="autoZero"/>
        <c:auto val="1"/>
        <c:lblOffset val="100"/>
        <c:baseTimeUnit val="years"/>
      </c:dateAx>
      <c:valAx>
        <c:axId val="46097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0973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114.69</c:v>
                </c:pt>
                <c:pt idx="1">
                  <c:v>157.62</c:v>
                </c:pt>
                <c:pt idx="2">
                  <c:v>137.77000000000001</c:v>
                </c:pt>
                <c:pt idx="3">
                  <c:v>126.99</c:v>
                </c:pt>
                <c:pt idx="4">
                  <c:v>80.8</c:v>
                </c:pt>
              </c:numCache>
            </c:numRef>
          </c:val>
        </c:ser>
        <c:dLbls>
          <c:showLegendKey val="0"/>
          <c:showVal val="0"/>
          <c:showCatName val="0"/>
          <c:showSerName val="0"/>
          <c:showPercent val="0"/>
          <c:showBubbleSize val="0"/>
        </c:dLbls>
        <c:gapWidth val="150"/>
        <c:axId val="461121536"/>
        <c:axId val="461121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62.83</c:v>
                </c:pt>
                <c:pt idx="1">
                  <c:v>64.63</c:v>
                </c:pt>
                <c:pt idx="2">
                  <c:v>66.56</c:v>
                </c:pt>
                <c:pt idx="3">
                  <c:v>66.22</c:v>
                </c:pt>
                <c:pt idx="4">
                  <c:v>83.3</c:v>
                </c:pt>
              </c:numCache>
            </c:numRef>
          </c:val>
          <c:smooth val="0"/>
        </c:ser>
        <c:dLbls>
          <c:showLegendKey val="0"/>
          <c:showVal val="0"/>
          <c:showCatName val="0"/>
          <c:showSerName val="0"/>
          <c:showPercent val="0"/>
          <c:showBubbleSize val="0"/>
        </c:dLbls>
        <c:marker val="1"/>
        <c:smooth val="0"/>
        <c:axId val="461121536"/>
        <c:axId val="461121928"/>
      </c:lineChart>
      <c:dateAx>
        <c:axId val="461121536"/>
        <c:scaling>
          <c:orientation val="minMax"/>
        </c:scaling>
        <c:delete val="1"/>
        <c:axPos val="b"/>
        <c:numFmt formatCode="ge" sourceLinked="1"/>
        <c:majorTickMark val="none"/>
        <c:minorTickMark val="none"/>
        <c:tickLblPos val="none"/>
        <c:crossAx val="461121928"/>
        <c:crosses val="autoZero"/>
        <c:auto val="1"/>
        <c:lblOffset val="100"/>
        <c:baseTimeUnit val="years"/>
      </c:dateAx>
      <c:valAx>
        <c:axId val="461121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21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131.87</c:v>
                </c:pt>
                <c:pt idx="1">
                  <c:v>95.86</c:v>
                </c:pt>
                <c:pt idx="2">
                  <c:v>109.9</c:v>
                </c:pt>
                <c:pt idx="3">
                  <c:v>119.14</c:v>
                </c:pt>
                <c:pt idx="4">
                  <c:v>187.68</c:v>
                </c:pt>
              </c:numCache>
            </c:numRef>
          </c:val>
        </c:ser>
        <c:dLbls>
          <c:showLegendKey val="0"/>
          <c:showVal val="0"/>
          <c:showCatName val="0"/>
          <c:showSerName val="0"/>
          <c:showPercent val="0"/>
          <c:showBubbleSize val="0"/>
        </c:dLbls>
        <c:gapWidth val="150"/>
        <c:axId val="461123104"/>
        <c:axId val="461123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250.43</c:v>
                </c:pt>
                <c:pt idx="1">
                  <c:v>245.75</c:v>
                </c:pt>
                <c:pt idx="2">
                  <c:v>244.29</c:v>
                </c:pt>
                <c:pt idx="3">
                  <c:v>246.72</c:v>
                </c:pt>
                <c:pt idx="4">
                  <c:v>184.56</c:v>
                </c:pt>
              </c:numCache>
            </c:numRef>
          </c:val>
          <c:smooth val="0"/>
        </c:ser>
        <c:dLbls>
          <c:showLegendKey val="0"/>
          <c:showVal val="0"/>
          <c:showCatName val="0"/>
          <c:showSerName val="0"/>
          <c:showPercent val="0"/>
          <c:showBubbleSize val="0"/>
        </c:dLbls>
        <c:marker val="1"/>
        <c:smooth val="0"/>
        <c:axId val="461123104"/>
        <c:axId val="461123496"/>
      </c:lineChart>
      <c:dateAx>
        <c:axId val="461123104"/>
        <c:scaling>
          <c:orientation val="minMax"/>
        </c:scaling>
        <c:delete val="1"/>
        <c:axPos val="b"/>
        <c:numFmt formatCode="ge" sourceLinked="1"/>
        <c:majorTickMark val="none"/>
        <c:minorTickMark val="none"/>
        <c:tickLblPos val="none"/>
        <c:crossAx val="461123496"/>
        <c:crosses val="autoZero"/>
        <c:auto val="1"/>
        <c:lblOffset val="100"/>
        <c:baseTimeUnit val="years"/>
      </c:dateAx>
      <c:valAx>
        <c:axId val="461123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1123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【100.66】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【54.12】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【23.63】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85" zoomScaleNormal="85" workbookViewId="0">
      <selection activeCell="B6" sqref="B6:AC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6" t="str">
        <f>データ!H6</f>
        <v>栃木県　宇都宮市</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4"/>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4"/>
      <c r="BK7" s="4"/>
      <c r="BL7" s="5" t="s">
        <v>9</v>
      </c>
      <c r="BM7" s="6"/>
      <c r="BN7" s="6"/>
      <c r="BO7" s="6"/>
      <c r="BP7" s="6"/>
      <c r="BQ7" s="6"/>
      <c r="BR7" s="6"/>
      <c r="BS7" s="6"/>
      <c r="BT7" s="6"/>
      <c r="BU7" s="6"/>
      <c r="BV7" s="6"/>
      <c r="BW7" s="6"/>
      <c r="BX7" s="6"/>
      <c r="BY7" s="7"/>
    </row>
    <row r="8" spans="1:78" ht="18.75" customHeight="1" x14ac:dyDescent="0.15">
      <c r="A8" s="2"/>
      <c r="B8" s="73" t="str">
        <f>データ!I6</f>
        <v>法適用</v>
      </c>
      <c r="C8" s="73"/>
      <c r="D8" s="73"/>
      <c r="E8" s="73"/>
      <c r="F8" s="73"/>
      <c r="G8" s="73"/>
      <c r="H8" s="73"/>
      <c r="I8" s="73" t="str">
        <f>データ!J6</f>
        <v>下水道事業</v>
      </c>
      <c r="J8" s="73"/>
      <c r="K8" s="73"/>
      <c r="L8" s="73"/>
      <c r="M8" s="73"/>
      <c r="N8" s="73"/>
      <c r="O8" s="73"/>
      <c r="P8" s="73" t="str">
        <f>データ!K6</f>
        <v>特定環境保全公共下水道</v>
      </c>
      <c r="Q8" s="73"/>
      <c r="R8" s="73"/>
      <c r="S8" s="73"/>
      <c r="T8" s="73"/>
      <c r="U8" s="73"/>
      <c r="V8" s="73"/>
      <c r="W8" s="73" t="str">
        <f>データ!L6</f>
        <v>D1</v>
      </c>
      <c r="X8" s="73"/>
      <c r="Y8" s="73"/>
      <c r="Z8" s="73"/>
      <c r="AA8" s="73"/>
      <c r="AB8" s="73"/>
      <c r="AC8" s="73"/>
      <c r="AD8" s="74" t="s">
        <v>121</v>
      </c>
      <c r="AE8" s="74"/>
      <c r="AF8" s="74"/>
      <c r="AG8" s="74"/>
      <c r="AH8" s="74"/>
      <c r="AI8" s="74"/>
      <c r="AJ8" s="74"/>
      <c r="AK8" s="4"/>
      <c r="AL8" s="68">
        <f>データ!S6</f>
        <v>522262</v>
      </c>
      <c r="AM8" s="68"/>
      <c r="AN8" s="68"/>
      <c r="AO8" s="68"/>
      <c r="AP8" s="68"/>
      <c r="AQ8" s="68"/>
      <c r="AR8" s="68"/>
      <c r="AS8" s="68"/>
      <c r="AT8" s="67">
        <f>データ!T6</f>
        <v>416.85</v>
      </c>
      <c r="AU8" s="67"/>
      <c r="AV8" s="67"/>
      <c r="AW8" s="67"/>
      <c r="AX8" s="67"/>
      <c r="AY8" s="67"/>
      <c r="AZ8" s="67"/>
      <c r="BA8" s="67"/>
      <c r="BB8" s="67">
        <f>データ!U6</f>
        <v>1252.8800000000001</v>
      </c>
      <c r="BC8" s="67"/>
      <c r="BD8" s="67"/>
      <c r="BE8" s="67"/>
      <c r="BF8" s="67"/>
      <c r="BG8" s="67"/>
      <c r="BH8" s="67"/>
      <c r="BI8" s="67"/>
      <c r="BJ8" s="4"/>
      <c r="BK8" s="4"/>
      <c r="BL8" s="71" t="s">
        <v>10</v>
      </c>
      <c r="BM8" s="72"/>
      <c r="BN8" s="8" t="s">
        <v>11</v>
      </c>
      <c r="BO8" s="9"/>
      <c r="BP8" s="9"/>
      <c r="BQ8" s="9"/>
      <c r="BR8" s="9"/>
      <c r="BS8" s="9"/>
      <c r="BT8" s="9"/>
      <c r="BU8" s="9"/>
      <c r="BV8" s="9"/>
      <c r="BW8" s="9"/>
      <c r="BX8" s="9"/>
      <c r="BY8" s="10"/>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4"/>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4"/>
      <c r="BK9" s="4"/>
      <c r="BL9" s="65" t="s">
        <v>20</v>
      </c>
      <c r="BM9" s="66"/>
      <c r="BN9" s="11" t="s">
        <v>21</v>
      </c>
      <c r="BO9" s="12"/>
      <c r="BP9" s="12"/>
      <c r="BQ9" s="12"/>
      <c r="BR9" s="12"/>
      <c r="BS9" s="12"/>
      <c r="BT9" s="12"/>
      <c r="BU9" s="12"/>
      <c r="BV9" s="12"/>
      <c r="BW9" s="12"/>
      <c r="BX9" s="12"/>
      <c r="BY9" s="13"/>
    </row>
    <row r="10" spans="1:78" ht="18.75" customHeight="1" x14ac:dyDescent="0.15">
      <c r="A10" s="2"/>
      <c r="B10" s="67" t="str">
        <f>データ!N6</f>
        <v>-</v>
      </c>
      <c r="C10" s="67"/>
      <c r="D10" s="67"/>
      <c r="E10" s="67"/>
      <c r="F10" s="67"/>
      <c r="G10" s="67"/>
      <c r="H10" s="67"/>
      <c r="I10" s="67">
        <f>データ!O6</f>
        <v>47.54</v>
      </c>
      <c r="J10" s="67"/>
      <c r="K10" s="67"/>
      <c r="L10" s="67"/>
      <c r="M10" s="67"/>
      <c r="N10" s="67"/>
      <c r="O10" s="67"/>
      <c r="P10" s="67">
        <f>データ!P6</f>
        <v>6.92</v>
      </c>
      <c r="Q10" s="67"/>
      <c r="R10" s="67"/>
      <c r="S10" s="67"/>
      <c r="T10" s="67"/>
      <c r="U10" s="67"/>
      <c r="V10" s="67"/>
      <c r="W10" s="67">
        <f>データ!Q6</f>
        <v>58.46</v>
      </c>
      <c r="X10" s="67"/>
      <c r="Y10" s="67"/>
      <c r="Z10" s="67"/>
      <c r="AA10" s="67"/>
      <c r="AB10" s="67"/>
      <c r="AC10" s="67"/>
      <c r="AD10" s="68">
        <f>データ!R6</f>
        <v>2572</v>
      </c>
      <c r="AE10" s="68"/>
      <c r="AF10" s="68"/>
      <c r="AG10" s="68"/>
      <c r="AH10" s="68"/>
      <c r="AI10" s="68"/>
      <c r="AJ10" s="68"/>
      <c r="AK10" s="2"/>
      <c r="AL10" s="68">
        <f>データ!V6</f>
        <v>36081</v>
      </c>
      <c r="AM10" s="68"/>
      <c r="AN10" s="68"/>
      <c r="AO10" s="68"/>
      <c r="AP10" s="68"/>
      <c r="AQ10" s="68"/>
      <c r="AR10" s="68"/>
      <c r="AS10" s="68"/>
      <c r="AT10" s="67">
        <f>データ!W6</f>
        <v>14.67</v>
      </c>
      <c r="AU10" s="67"/>
      <c r="AV10" s="67"/>
      <c r="AW10" s="67"/>
      <c r="AX10" s="67"/>
      <c r="AY10" s="67"/>
      <c r="AZ10" s="67"/>
      <c r="BA10" s="67"/>
      <c r="BB10" s="67">
        <f>データ!X6</f>
        <v>2459.5100000000002</v>
      </c>
      <c r="BC10" s="67"/>
      <c r="BD10" s="67"/>
      <c r="BE10" s="67"/>
      <c r="BF10" s="67"/>
      <c r="BG10" s="67"/>
      <c r="BH10" s="67"/>
      <c r="BI10" s="67"/>
      <c r="BJ10" s="2"/>
      <c r="BK10" s="2"/>
      <c r="BL10" s="69" t="s">
        <v>22</v>
      </c>
      <c r="BM10" s="70"/>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9" t="s">
        <v>122</v>
      </c>
      <c r="BM16" s="50"/>
      <c r="BN16" s="50"/>
      <c r="BO16" s="50"/>
      <c r="BP16" s="50"/>
      <c r="BQ16" s="50"/>
      <c r="BR16" s="50"/>
      <c r="BS16" s="50"/>
      <c r="BT16" s="50"/>
      <c r="BU16" s="50"/>
      <c r="BV16" s="50"/>
      <c r="BW16" s="50"/>
      <c r="BX16" s="50"/>
      <c r="BY16" s="50"/>
      <c r="BZ16" s="5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119</v>
      </c>
      <c r="BM47" s="50"/>
      <c r="BN47" s="50"/>
      <c r="BO47" s="50"/>
      <c r="BP47" s="50"/>
      <c r="BQ47" s="50"/>
      <c r="BR47" s="50"/>
      <c r="BS47" s="50"/>
      <c r="BT47" s="50"/>
      <c r="BU47" s="50"/>
      <c r="BV47" s="50"/>
      <c r="BW47" s="50"/>
      <c r="BX47" s="50"/>
      <c r="BY47" s="50"/>
      <c r="BZ47" s="5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 t="s">
        <v>41</v>
      </c>
    </row>
    <row r="84" spans="1:78" x14ac:dyDescent="0.15">
      <c r="C84" s="26" t="s">
        <v>42</v>
      </c>
    </row>
    <row r="85" spans="1:78" hidden="1" x14ac:dyDescent="0.15">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x14ac:dyDescent="0.15">
      <c r="B86" s="27"/>
      <c r="C86" s="27"/>
      <c r="D86" s="27"/>
      <c r="E86" s="27" t="str">
        <f>データ!AI6</f>
        <v>【100.66】</v>
      </c>
      <c r="F86" s="27" t="str">
        <f>データ!AT6</f>
        <v>【105.22】</v>
      </c>
      <c r="G86" s="27" t="str">
        <f>データ!BE6</f>
        <v>【54.12】</v>
      </c>
      <c r="H86" s="27" t="str">
        <f>データ!BP6</f>
        <v>【1,348.09】</v>
      </c>
      <c r="I86" s="27" t="str">
        <f>データ!CA6</f>
        <v>【69.80】</v>
      </c>
      <c r="J86" s="27" t="str">
        <f>データ!CL6</f>
        <v>【232.54】</v>
      </c>
      <c r="K86" s="27" t="str">
        <f>データ!CW6</f>
        <v>【42.17】</v>
      </c>
      <c r="L86" s="27" t="str">
        <f>データ!DH6</f>
        <v>【82.30】</v>
      </c>
      <c r="M86" s="27" t="str">
        <f>データ!DS6</f>
        <v>【23.63】</v>
      </c>
      <c r="N86" s="27" t="str">
        <f>データ!ED6</f>
        <v>【0.00】</v>
      </c>
      <c r="O86" s="27" t="str">
        <f>データ!EO6</f>
        <v>【0.09】</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x14ac:dyDescent="0.15"/>
  <cols>
    <col min="1" max="1" width="9" style="3"/>
    <col min="2" max="144" width="11.875" style="3" customWidth="1"/>
    <col min="145" max="16384" width="9" style="3"/>
  </cols>
  <sheetData>
    <row r="1" spans="1:148" x14ac:dyDescent="0.15">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x14ac:dyDescent="0.15">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x14ac:dyDescent="0.15">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79"/>
      <c r="X3" s="80"/>
      <c r="Y3" s="84" t="s">
        <v>65</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66</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29" t="s">
        <v>67</v>
      </c>
      <c r="B4" s="31"/>
      <c r="C4" s="31"/>
      <c r="D4" s="31"/>
      <c r="E4" s="31"/>
      <c r="F4" s="31"/>
      <c r="G4" s="31"/>
      <c r="H4" s="81"/>
      <c r="I4" s="82"/>
      <c r="J4" s="82"/>
      <c r="K4" s="82"/>
      <c r="L4" s="82"/>
      <c r="M4" s="82"/>
      <c r="N4" s="82"/>
      <c r="O4" s="82"/>
      <c r="P4" s="82"/>
      <c r="Q4" s="82"/>
      <c r="R4" s="82"/>
      <c r="S4" s="82"/>
      <c r="T4" s="82"/>
      <c r="U4" s="82"/>
      <c r="V4" s="82"/>
      <c r="W4" s="82"/>
      <c r="X4" s="83"/>
      <c r="Y4" s="77" t="s">
        <v>68</v>
      </c>
      <c r="Z4" s="77"/>
      <c r="AA4" s="77"/>
      <c r="AB4" s="77"/>
      <c r="AC4" s="77"/>
      <c r="AD4" s="77"/>
      <c r="AE4" s="77"/>
      <c r="AF4" s="77"/>
      <c r="AG4" s="77"/>
      <c r="AH4" s="77"/>
      <c r="AI4" s="77"/>
      <c r="AJ4" s="77" t="s">
        <v>69</v>
      </c>
      <c r="AK4" s="77"/>
      <c r="AL4" s="77"/>
      <c r="AM4" s="77"/>
      <c r="AN4" s="77"/>
      <c r="AO4" s="77"/>
      <c r="AP4" s="77"/>
      <c r="AQ4" s="77"/>
      <c r="AR4" s="77"/>
      <c r="AS4" s="77"/>
      <c r="AT4" s="77"/>
      <c r="AU4" s="77" t="s">
        <v>70</v>
      </c>
      <c r="AV4" s="77"/>
      <c r="AW4" s="77"/>
      <c r="AX4" s="77"/>
      <c r="AY4" s="77"/>
      <c r="AZ4" s="77"/>
      <c r="BA4" s="77"/>
      <c r="BB4" s="77"/>
      <c r="BC4" s="77"/>
      <c r="BD4" s="77"/>
      <c r="BE4" s="77"/>
      <c r="BF4" s="77" t="s">
        <v>71</v>
      </c>
      <c r="BG4" s="77"/>
      <c r="BH4" s="77"/>
      <c r="BI4" s="77"/>
      <c r="BJ4" s="77"/>
      <c r="BK4" s="77"/>
      <c r="BL4" s="77"/>
      <c r="BM4" s="77"/>
      <c r="BN4" s="77"/>
      <c r="BO4" s="77"/>
      <c r="BP4" s="77"/>
      <c r="BQ4" s="77" t="s">
        <v>72</v>
      </c>
      <c r="BR4" s="77"/>
      <c r="BS4" s="77"/>
      <c r="BT4" s="77"/>
      <c r="BU4" s="77"/>
      <c r="BV4" s="77"/>
      <c r="BW4" s="77"/>
      <c r="BX4" s="77"/>
      <c r="BY4" s="77"/>
      <c r="BZ4" s="77"/>
      <c r="CA4" s="77"/>
      <c r="CB4" s="77" t="s">
        <v>73</v>
      </c>
      <c r="CC4" s="77"/>
      <c r="CD4" s="77"/>
      <c r="CE4" s="77"/>
      <c r="CF4" s="77"/>
      <c r="CG4" s="77"/>
      <c r="CH4" s="77"/>
      <c r="CI4" s="77"/>
      <c r="CJ4" s="77"/>
      <c r="CK4" s="77"/>
      <c r="CL4" s="77"/>
      <c r="CM4" s="77" t="s">
        <v>74</v>
      </c>
      <c r="CN4" s="77"/>
      <c r="CO4" s="77"/>
      <c r="CP4" s="77"/>
      <c r="CQ4" s="77"/>
      <c r="CR4" s="77"/>
      <c r="CS4" s="77"/>
      <c r="CT4" s="77"/>
      <c r="CU4" s="77"/>
      <c r="CV4" s="77"/>
      <c r="CW4" s="77"/>
      <c r="CX4" s="77" t="s">
        <v>75</v>
      </c>
      <c r="CY4" s="77"/>
      <c r="CZ4" s="77"/>
      <c r="DA4" s="77"/>
      <c r="DB4" s="77"/>
      <c r="DC4" s="77"/>
      <c r="DD4" s="77"/>
      <c r="DE4" s="77"/>
      <c r="DF4" s="77"/>
      <c r="DG4" s="77"/>
      <c r="DH4" s="77"/>
      <c r="DI4" s="77" t="s">
        <v>76</v>
      </c>
      <c r="DJ4" s="77"/>
      <c r="DK4" s="77"/>
      <c r="DL4" s="77"/>
      <c r="DM4" s="77"/>
      <c r="DN4" s="77"/>
      <c r="DO4" s="77"/>
      <c r="DP4" s="77"/>
      <c r="DQ4" s="77"/>
      <c r="DR4" s="77"/>
      <c r="DS4" s="77"/>
      <c r="DT4" s="77" t="s">
        <v>77</v>
      </c>
      <c r="DU4" s="77"/>
      <c r="DV4" s="77"/>
      <c r="DW4" s="77"/>
      <c r="DX4" s="77"/>
      <c r="DY4" s="77"/>
      <c r="DZ4" s="77"/>
      <c r="EA4" s="77"/>
      <c r="EB4" s="77"/>
      <c r="EC4" s="77"/>
      <c r="ED4" s="77"/>
      <c r="EE4" s="77" t="s">
        <v>78</v>
      </c>
      <c r="EF4" s="77"/>
      <c r="EG4" s="77"/>
      <c r="EH4" s="77"/>
      <c r="EI4" s="77"/>
      <c r="EJ4" s="77"/>
      <c r="EK4" s="77"/>
      <c r="EL4" s="77"/>
      <c r="EM4" s="77"/>
      <c r="EN4" s="77"/>
      <c r="EO4" s="77"/>
    </row>
    <row r="5" spans="1:148" x14ac:dyDescent="0.15">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x14ac:dyDescent="0.15">
      <c r="A6" s="29" t="s">
        <v>107</v>
      </c>
      <c r="B6" s="34">
        <f>B7</f>
        <v>2016</v>
      </c>
      <c r="C6" s="34">
        <f t="shared" ref="C6:X6" si="3">C7</f>
        <v>92011</v>
      </c>
      <c r="D6" s="34">
        <f t="shared" si="3"/>
        <v>46</v>
      </c>
      <c r="E6" s="34">
        <f t="shared" si="3"/>
        <v>17</v>
      </c>
      <c r="F6" s="34">
        <f t="shared" si="3"/>
        <v>4</v>
      </c>
      <c r="G6" s="34">
        <f t="shared" si="3"/>
        <v>0</v>
      </c>
      <c r="H6" s="34" t="str">
        <f t="shared" si="3"/>
        <v>栃木県　宇都宮市</v>
      </c>
      <c r="I6" s="34" t="str">
        <f t="shared" si="3"/>
        <v>法適用</v>
      </c>
      <c r="J6" s="34" t="str">
        <f t="shared" si="3"/>
        <v>下水道事業</v>
      </c>
      <c r="K6" s="34" t="str">
        <f t="shared" si="3"/>
        <v>特定環境保全公共下水道</v>
      </c>
      <c r="L6" s="34" t="str">
        <f t="shared" si="3"/>
        <v>D1</v>
      </c>
      <c r="M6" s="34">
        <f t="shared" si="3"/>
        <v>0</v>
      </c>
      <c r="N6" s="35" t="str">
        <f t="shared" si="3"/>
        <v>-</v>
      </c>
      <c r="O6" s="35">
        <f t="shared" si="3"/>
        <v>47.54</v>
      </c>
      <c r="P6" s="35">
        <f t="shared" si="3"/>
        <v>6.92</v>
      </c>
      <c r="Q6" s="35">
        <f t="shared" si="3"/>
        <v>58.46</v>
      </c>
      <c r="R6" s="35">
        <f t="shared" si="3"/>
        <v>2572</v>
      </c>
      <c r="S6" s="35">
        <f t="shared" si="3"/>
        <v>522262</v>
      </c>
      <c r="T6" s="35">
        <f t="shared" si="3"/>
        <v>416.85</v>
      </c>
      <c r="U6" s="35">
        <f t="shared" si="3"/>
        <v>1252.8800000000001</v>
      </c>
      <c r="V6" s="35">
        <f t="shared" si="3"/>
        <v>36081</v>
      </c>
      <c r="W6" s="35">
        <f t="shared" si="3"/>
        <v>14.67</v>
      </c>
      <c r="X6" s="35">
        <f t="shared" si="3"/>
        <v>2459.5100000000002</v>
      </c>
      <c r="Y6" s="36">
        <f>IF(Y7="",NA(),Y7)</f>
        <v>103.68</v>
      </c>
      <c r="Z6" s="36">
        <f t="shared" ref="Z6:AH6" si="4">IF(Z7="",NA(),Z7)</f>
        <v>113.99</v>
      </c>
      <c r="AA6" s="36">
        <f t="shared" si="4"/>
        <v>108.69</v>
      </c>
      <c r="AB6" s="36">
        <f t="shared" si="4"/>
        <v>106.55</v>
      </c>
      <c r="AC6" s="36">
        <f t="shared" si="4"/>
        <v>100.01</v>
      </c>
      <c r="AD6" s="36">
        <f t="shared" si="4"/>
        <v>94.73</v>
      </c>
      <c r="AE6" s="36">
        <f t="shared" si="4"/>
        <v>96.59</v>
      </c>
      <c r="AF6" s="36">
        <f t="shared" si="4"/>
        <v>101.24</v>
      </c>
      <c r="AG6" s="36">
        <f t="shared" si="4"/>
        <v>100.94</v>
      </c>
      <c r="AH6" s="36">
        <f t="shared" si="4"/>
        <v>101.17</v>
      </c>
      <c r="AI6" s="35" t="str">
        <f>IF(AI7="","",IF(AI7="-","【-】","【"&amp;SUBSTITUTE(TEXT(AI7,"#,##0.00"),"-","△")&amp;"】"))</f>
        <v>【100.66】</v>
      </c>
      <c r="AJ6" s="35">
        <f>IF(AJ7="",NA(),AJ7)</f>
        <v>0</v>
      </c>
      <c r="AK6" s="35">
        <f t="shared" ref="AK6:AS6" si="5">IF(AK7="",NA(),AK7)</f>
        <v>0</v>
      </c>
      <c r="AL6" s="35">
        <f t="shared" si="5"/>
        <v>0</v>
      </c>
      <c r="AM6" s="35">
        <f t="shared" si="5"/>
        <v>0</v>
      </c>
      <c r="AN6" s="35">
        <f t="shared" si="5"/>
        <v>0</v>
      </c>
      <c r="AO6" s="36">
        <f t="shared" si="5"/>
        <v>236.15</v>
      </c>
      <c r="AP6" s="36">
        <f t="shared" si="5"/>
        <v>232.81</v>
      </c>
      <c r="AQ6" s="36">
        <f t="shared" si="5"/>
        <v>184.13</v>
      </c>
      <c r="AR6" s="36">
        <f t="shared" si="5"/>
        <v>101.85</v>
      </c>
      <c r="AS6" s="36">
        <f t="shared" si="5"/>
        <v>68.930000000000007</v>
      </c>
      <c r="AT6" s="35" t="str">
        <f>IF(AT7="","",IF(AT7="-","【-】","【"&amp;SUBSTITUTE(TEXT(AT7,"#,##0.00"),"-","△")&amp;"】"))</f>
        <v>【105.22】</v>
      </c>
      <c r="AU6" s="36">
        <f>IF(AU7="",NA(),AU7)</f>
        <v>234.2</v>
      </c>
      <c r="AV6" s="36">
        <f t="shared" ref="AV6:BD6" si="6">IF(AV7="",NA(),AV7)</f>
        <v>325.2</v>
      </c>
      <c r="AW6" s="36">
        <f t="shared" si="6"/>
        <v>26.69</v>
      </c>
      <c r="AX6" s="36">
        <f t="shared" si="6"/>
        <v>43.51</v>
      </c>
      <c r="AY6" s="36">
        <f t="shared" si="6"/>
        <v>42.61</v>
      </c>
      <c r="AZ6" s="36">
        <f t="shared" si="6"/>
        <v>243.58</v>
      </c>
      <c r="BA6" s="36">
        <f t="shared" si="6"/>
        <v>290.19</v>
      </c>
      <c r="BB6" s="36">
        <f t="shared" si="6"/>
        <v>63.22</v>
      </c>
      <c r="BC6" s="36">
        <f t="shared" si="6"/>
        <v>49.07</v>
      </c>
      <c r="BD6" s="36">
        <f t="shared" si="6"/>
        <v>70.42</v>
      </c>
      <c r="BE6" s="35" t="str">
        <f>IF(BE7="","",IF(BE7="-","【-】","【"&amp;SUBSTITUTE(TEXT(BE7,"#,##0.00"),"-","△")&amp;"】"))</f>
        <v>【54.12】</v>
      </c>
      <c r="BF6" s="36">
        <f>IF(BF7="",NA(),BF7)</f>
        <v>1858.56</v>
      </c>
      <c r="BG6" s="36">
        <f t="shared" ref="BG6:BO6" si="7">IF(BG7="",NA(),BG7)</f>
        <v>1564.03</v>
      </c>
      <c r="BH6" s="36">
        <f t="shared" si="7"/>
        <v>1262.82</v>
      </c>
      <c r="BI6" s="36">
        <f t="shared" si="7"/>
        <v>1098.9000000000001</v>
      </c>
      <c r="BJ6" s="36">
        <f t="shared" si="7"/>
        <v>1992.8</v>
      </c>
      <c r="BK6" s="36">
        <f t="shared" si="7"/>
        <v>1622.51</v>
      </c>
      <c r="BL6" s="36">
        <f t="shared" si="7"/>
        <v>1569.13</v>
      </c>
      <c r="BM6" s="36">
        <f t="shared" si="7"/>
        <v>1436</v>
      </c>
      <c r="BN6" s="36">
        <f t="shared" si="7"/>
        <v>1434.89</v>
      </c>
      <c r="BO6" s="36">
        <f t="shared" si="7"/>
        <v>1467.94</v>
      </c>
      <c r="BP6" s="35" t="str">
        <f>IF(BP7="","",IF(BP7="-","【-】","【"&amp;SUBSTITUTE(TEXT(BP7,"#,##0.00"),"-","△")&amp;"】"))</f>
        <v>【1,348.09】</v>
      </c>
      <c r="BQ6" s="36">
        <f>IF(BQ7="",NA(),BQ7)</f>
        <v>114.69</v>
      </c>
      <c r="BR6" s="36">
        <f t="shared" ref="BR6:BZ6" si="8">IF(BR7="",NA(),BR7)</f>
        <v>157.62</v>
      </c>
      <c r="BS6" s="36">
        <f t="shared" si="8"/>
        <v>137.77000000000001</v>
      </c>
      <c r="BT6" s="36">
        <f t="shared" si="8"/>
        <v>126.99</v>
      </c>
      <c r="BU6" s="36">
        <f t="shared" si="8"/>
        <v>80.8</v>
      </c>
      <c r="BV6" s="36">
        <f t="shared" si="8"/>
        <v>62.83</v>
      </c>
      <c r="BW6" s="36">
        <f t="shared" si="8"/>
        <v>64.63</v>
      </c>
      <c r="BX6" s="36">
        <f t="shared" si="8"/>
        <v>66.56</v>
      </c>
      <c r="BY6" s="36">
        <f t="shared" si="8"/>
        <v>66.22</v>
      </c>
      <c r="BZ6" s="36">
        <f t="shared" si="8"/>
        <v>83.3</v>
      </c>
      <c r="CA6" s="35" t="str">
        <f>IF(CA7="","",IF(CA7="-","【-】","【"&amp;SUBSTITUTE(TEXT(CA7,"#,##0.00"),"-","△")&amp;"】"))</f>
        <v>【69.80】</v>
      </c>
      <c r="CB6" s="36">
        <f>IF(CB7="",NA(),CB7)</f>
        <v>131.87</v>
      </c>
      <c r="CC6" s="36">
        <f t="shared" ref="CC6:CK6" si="9">IF(CC7="",NA(),CC7)</f>
        <v>95.86</v>
      </c>
      <c r="CD6" s="36">
        <f t="shared" si="9"/>
        <v>109.9</v>
      </c>
      <c r="CE6" s="36">
        <f t="shared" si="9"/>
        <v>119.14</v>
      </c>
      <c r="CF6" s="36">
        <f t="shared" si="9"/>
        <v>187.68</v>
      </c>
      <c r="CG6" s="36">
        <f t="shared" si="9"/>
        <v>250.43</v>
      </c>
      <c r="CH6" s="36">
        <f t="shared" si="9"/>
        <v>245.75</v>
      </c>
      <c r="CI6" s="36">
        <f t="shared" si="9"/>
        <v>244.29</v>
      </c>
      <c r="CJ6" s="36">
        <f t="shared" si="9"/>
        <v>246.72</v>
      </c>
      <c r="CK6" s="36">
        <f t="shared" si="9"/>
        <v>184.56</v>
      </c>
      <c r="CL6" s="35" t="str">
        <f>IF(CL7="","",IF(CL7="-","【-】","【"&amp;SUBSTITUTE(TEXT(CL7,"#,##0.00"),"-","△")&amp;"】"))</f>
        <v>【232.54】</v>
      </c>
      <c r="CM6" s="36" t="str">
        <f>IF(CM7="",NA(),CM7)</f>
        <v>-</v>
      </c>
      <c r="CN6" s="36" t="str">
        <f t="shared" ref="CN6:CV6" si="10">IF(CN7="",NA(),CN7)</f>
        <v>-</v>
      </c>
      <c r="CO6" s="36" t="str">
        <f t="shared" si="10"/>
        <v>-</v>
      </c>
      <c r="CP6" s="36" t="str">
        <f t="shared" si="10"/>
        <v>-</v>
      </c>
      <c r="CQ6" s="36" t="str">
        <f t="shared" si="10"/>
        <v>-</v>
      </c>
      <c r="CR6" s="36">
        <f t="shared" si="10"/>
        <v>42.31</v>
      </c>
      <c r="CS6" s="36">
        <f t="shared" si="10"/>
        <v>43.65</v>
      </c>
      <c r="CT6" s="36">
        <f t="shared" si="10"/>
        <v>43.58</v>
      </c>
      <c r="CU6" s="36">
        <f t="shared" si="10"/>
        <v>41.35</v>
      </c>
      <c r="CV6" s="36">
        <f t="shared" si="10"/>
        <v>43.18</v>
      </c>
      <c r="CW6" s="35" t="str">
        <f>IF(CW7="","",IF(CW7="-","【-】","【"&amp;SUBSTITUTE(TEXT(CW7,"#,##0.00"),"-","△")&amp;"】"))</f>
        <v>【42.17】</v>
      </c>
      <c r="CX6" s="36">
        <f>IF(CX7="",NA(),CX7)</f>
        <v>69.28</v>
      </c>
      <c r="CY6" s="36">
        <f t="shared" ref="CY6:DG6" si="11">IF(CY7="",NA(),CY7)</f>
        <v>68.650000000000006</v>
      </c>
      <c r="CZ6" s="36">
        <f t="shared" si="11"/>
        <v>70.239999999999995</v>
      </c>
      <c r="DA6" s="36">
        <f t="shared" si="11"/>
        <v>69.31</v>
      </c>
      <c r="DB6" s="36">
        <f t="shared" si="11"/>
        <v>75.47</v>
      </c>
      <c r="DC6" s="36">
        <f t="shared" si="11"/>
        <v>81.3</v>
      </c>
      <c r="DD6" s="36">
        <f t="shared" si="11"/>
        <v>82.2</v>
      </c>
      <c r="DE6" s="36">
        <f t="shared" si="11"/>
        <v>82.35</v>
      </c>
      <c r="DF6" s="36">
        <f t="shared" si="11"/>
        <v>82.9</v>
      </c>
      <c r="DG6" s="36">
        <f t="shared" si="11"/>
        <v>86.43</v>
      </c>
      <c r="DH6" s="35" t="str">
        <f>IF(DH7="","",IF(DH7="-","【-】","【"&amp;SUBSTITUTE(TEXT(DH7,"#,##0.00"),"-","△")&amp;"】"))</f>
        <v>【82.30】</v>
      </c>
      <c r="DI6" s="36">
        <f>IF(DI7="",NA(),DI7)</f>
        <v>20.32</v>
      </c>
      <c r="DJ6" s="36">
        <f t="shared" ref="DJ6:DR6" si="12">IF(DJ7="",NA(),DJ7)</f>
        <v>21.39</v>
      </c>
      <c r="DK6" s="36">
        <f t="shared" si="12"/>
        <v>27.32</v>
      </c>
      <c r="DL6" s="36">
        <f t="shared" si="12"/>
        <v>28.32</v>
      </c>
      <c r="DM6" s="36">
        <f t="shared" si="12"/>
        <v>41.77</v>
      </c>
      <c r="DN6" s="36">
        <f t="shared" si="12"/>
        <v>12.99</v>
      </c>
      <c r="DO6" s="36">
        <f t="shared" si="12"/>
        <v>13.6</v>
      </c>
      <c r="DP6" s="36">
        <f t="shared" si="12"/>
        <v>22.34</v>
      </c>
      <c r="DQ6" s="36">
        <f t="shared" si="12"/>
        <v>22.79</v>
      </c>
      <c r="DR6" s="36">
        <f t="shared" si="12"/>
        <v>28.48</v>
      </c>
      <c r="DS6" s="35" t="str">
        <f>IF(DS7="","",IF(DS7="-","【-】","【"&amp;SUBSTITUTE(TEXT(DS7,"#,##0.00"),"-","△")&amp;"】"))</f>
        <v>【23.63】</v>
      </c>
      <c r="DT6" s="35">
        <f>IF(DT7="",NA(),DT7)</f>
        <v>0</v>
      </c>
      <c r="DU6" s="35">
        <f t="shared" ref="DU6:EC6" si="13">IF(DU7="",NA(),DU7)</f>
        <v>0</v>
      </c>
      <c r="DV6" s="35">
        <f t="shared" si="13"/>
        <v>0</v>
      </c>
      <c r="DW6" s="35">
        <f t="shared" si="13"/>
        <v>0</v>
      </c>
      <c r="DX6" s="35">
        <f t="shared" si="13"/>
        <v>0</v>
      </c>
      <c r="DY6" s="35">
        <f t="shared" si="13"/>
        <v>0</v>
      </c>
      <c r="DZ6" s="35">
        <f t="shared" si="13"/>
        <v>0</v>
      </c>
      <c r="EA6" s="35">
        <f t="shared" si="13"/>
        <v>0</v>
      </c>
      <c r="EB6" s="36">
        <f t="shared" si="13"/>
        <v>0.04</v>
      </c>
      <c r="EC6" s="35">
        <f t="shared" si="13"/>
        <v>0</v>
      </c>
      <c r="ED6" s="35" t="str">
        <f>IF(ED7="","",IF(ED7="-","【-】","【"&amp;SUBSTITUTE(TEXT(ED7,"#,##0.00"),"-","△")&amp;"】"))</f>
        <v>【0.00】</v>
      </c>
      <c r="EE6" s="35">
        <f>IF(EE7="",NA(),EE7)</f>
        <v>0</v>
      </c>
      <c r="EF6" s="35">
        <f t="shared" ref="EF6:EN6" si="14">IF(EF7="",NA(),EF7)</f>
        <v>0</v>
      </c>
      <c r="EG6" s="35">
        <f t="shared" si="14"/>
        <v>0</v>
      </c>
      <c r="EH6" s="36">
        <f t="shared" si="14"/>
        <v>0.48</v>
      </c>
      <c r="EI6" s="35">
        <f t="shared" si="14"/>
        <v>0</v>
      </c>
      <c r="EJ6" s="36">
        <f t="shared" si="14"/>
        <v>0.11</v>
      </c>
      <c r="EK6" s="36">
        <f t="shared" si="14"/>
        <v>0.05</v>
      </c>
      <c r="EL6" s="36">
        <f t="shared" si="14"/>
        <v>0.04</v>
      </c>
      <c r="EM6" s="36">
        <f t="shared" si="14"/>
        <v>7.0000000000000007E-2</v>
      </c>
      <c r="EN6" s="36">
        <f t="shared" si="14"/>
        <v>0.04</v>
      </c>
      <c r="EO6" s="35" t="str">
        <f>IF(EO7="","",IF(EO7="-","【-】","【"&amp;SUBSTITUTE(TEXT(EO7,"#,##0.00"),"-","△")&amp;"】"))</f>
        <v>【0.09】</v>
      </c>
    </row>
    <row r="7" spans="1:148" s="37" customFormat="1" x14ac:dyDescent="0.15">
      <c r="A7" s="29"/>
      <c r="B7" s="38">
        <v>2016</v>
      </c>
      <c r="C7" s="38">
        <v>92011</v>
      </c>
      <c r="D7" s="38">
        <v>46</v>
      </c>
      <c r="E7" s="38">
        <v>17</v>
      </c>
      <c r="F7" s="38">
        <v>4</v>
      </c>
      <c r="G7" s="38">
        <v>0</v>
      </c>
      <c r="H7" s="38" t="s">
        <v>108</v>
      </c>
      <c r="I7" s="38" t="s">
        <v>109</v>
      </c>
      <c r="J7" s="38" t="s">
        <v>110</v>
      </c>
      <c r="K7" s="38" t="s">
        <v>111</v>
      </c>
      <c r="L7" s="38" t="s">
        <v>112</v>
      </c>
      <c r="M7" s="38"/>
      <c r="N7" s="39" t="s">
        <v>113</v>
      </c>
      <c r="O7" s="39">
        <v>47.54</v>
      </c>
      <c r="P7" s="39">
        <v>6.92</v>
      </c>
      <c r="Q7" s="39">
        <v>58.46</v>
      </c>
      <c r="R7" s="39">
        <v>2572</v>
      </c>
      <c r="S7" s="39">
        <v>522262</v>
      </c>
      <c r="T7" s="39">
        <v>416.85</v>
      </c>
      <c r="U7" s="39">
        <v>1252.8800000000001</v>
      </c>
      <c r="V7" s="39">
        <v>36081</v>
      </c>
      <c r="W7" s="39">
        <v>14.67</v>
      </c>
      <c r="X7" s="39">
        <v>2459.5100000000002</v>
      </c>
      <c r="Y7" s="39">
        <v>103.68</v>
      </c>
      <c r="Z7" s="39">
        <v>113.99</v>
      </c>
      <c r="AA7" s="39">
        <v>108.69</v>
      </c>
      <c r="AB7" s="39">
        <v>106.55</v>
      </c>
      <c r="AC7" s="39">
        <v>100.01</v>
      </c>
      <c r="AD7" s="39">
        <v>94.73</v>
      </c>
      <c r="AE7" s="39">
        <v>96.59</v>
      </c>
      <c r="AF7" s="39">
        <v>101.24</v>
      </c>
      <c r="AG7" s="39">
        <v>100.94</v>
      </c>
      <c r="AH7" s="39">
        <v>101.17</v>
      </c>
      <c r="AI7" s="39">
        <v>100.66</v>
      </c>
      <c r="AJ7" s="39">
        <v>0</v>
      </c>
      <c r="AK7" s="39">
        <v>0</v>
      </c>
      <c r="AL7" s="39">
        <v>0</v>
      </c>
      <c r="AM7" s="39">
        <v>0</v>
      </c>
      <c r="AN7" s="39">
        <v>0</v>
      </c>
      <c r="AO7" s="39">
        <v>236.15</v>
      </c>
      <c r="AP7" s="39">
        <v>232.81</v>
      </c>
      <c r="AQ7" s="39">
        <v>184.13</v>
      </c>
      <c r="AR7" s="39">
        <v>101.85</v>
      </c>
      <c r="AS7" s="39">
        <v>68.930000000000007</v>
      </c>
      <c r="AT7" s="39">
        <v>105.22</v>
      </c>
      <c r="AU7" s="39">
        <v>234.2</v>
      </c>
      <c r="AV7" s="39">
        <v>325.2</v>
      </c>
      <c r="AW7" s="39">
        <v>26.69</v>
      </c>
      <c r="AX7" s="39">
        <v>43.51</v>
      </c>
      <c r="AY7" s="39">
        <v>42.61</v>
      </c>
      <c r="AZ7" s="39">
        <v>243.58</v>
      </c>
      <c r="BA7" s="39">
        <v>290.19</v>
      </c>
      <c r="BB7" s="39">
        <v>63.22</v>
      </c>
      <c r="BC7" s="39">
        <v>49.07</v>
      </c>
      <c r="BD7" s="39">
        <v>70.42</v>
      </c>
      <c r="BE7" s="39">
        <v>54.12</v>
      </c>
      <c r="BF7" s="39">
        <v>1858.56</v>
      </c>
      <c r="BG7" s="39">
        <v>1564.03</v>
      </c>
      <c r="BH7" s="39">
        <v>1262.82</v>
      </c>
      <c r="BI7" s="39">
        <v>1098.9000000000001</v>
      </c>
      <c r="BJ7" s="39">
        <v>1992.8</v>
      </c>
      <c r="BK7" s="39">
        <v>1622.51</v>
      </c>
      <c r="BL7" s="39">
        <v>1569.13</v>
      </c>
      <c r="BM7" s="39">
        <v>1436</v>
      </c>
      <c r="BN7" s="39">
        <v>1434.89</v>
      </c>
      <c r="BO7" s="39">
        <v>1467.94</v>
      </c>
      <c r="BP7" s="39">
        <v>1348.09</v>
      </c>
      <c r="BQ7" s="39">
        <v>114.69</v>
      </c>
      <c r="BR7" s="39">
        <v>157.62</v>
      </c>
      <c r="BS7" s="39">
        <v>137.77000000000001</v>
      </c>
      <c r="BT7" s="39">
        <v>126.99</v>
      </c>
      <c r="BU7" s="39">
        <v>80.8</v>
      </c>
      <c r="BV7" s="39">
        <v>62.83</v>
      </c>
      <c r="BW7" s="39">
        <v>64.63</v>
      </c>
      <c r="BX7" s="39">
        <v>66.56</v>
      </c>
      <c r="BY7" s="39">
        <v>66.22</v>
      </c>
      <c r="BZ7" s="39">
        <v>83.3</v>
      </c>
      <c r="CA7" s="39">
        <v>69.8</v>
      </c>
      <c r="CB7" s="39">
        <v>131.87</v>
      </c>
      <c r="CC7" s="39">
        <v>95.86</v>
      </c>
      <c r="CD7" s="39">
        <v>109.9</v>
      </c>
      <c r="CE7" s="39">
        <v>119.14</v>
      </c>
      <c r="CF7" s="39">
        <v>187.68</v>
      </c>
      <c r="CG7" s="39">
        <v>250.43</v>
      </c>
      <c r="CH7" s="39">
        <v>245.75</v>
      </c>
      <c r="CI7" s="39">
        <v>244.29</v>
      </c>
      <c r="CJ7" s="39">
        <v>246.72</v>
      </c>
      <c r="CK7" s="39">
        <v>184.56</v>
      </c>
      <c r="CL7" s="39">
        <v>232.54</v>
      </c>
      <c r="CM7" s="39" t="s">
        <v>113</v>
      </c>
      <c r="CN7" s="39" t="s">
        <v>113</v>
      </c>
      <c r="CO7" s="39" t="s">
        <v>113</v>
      </c>
      <c r="CP7" s="39" t="s">
        <v>113</v>
      </c>
      <c r="CQ7" s="39" t="s">
        <v>113</v>
      </c>
      <c r="CR7" s="39">
        <v>42.31</v>
      </c>
      <c r="CS7" s="39">
        <v>43.65</v>
      </c>
      <c r="CT7" s="39">
        <v>43.58</v>
      </c>
      <c r="CU7" s="39">
        <v>41.35</v>
      </c>
      <c r="CV7" s="39">
        <v>43.18</v>
      </c>
      <c r="CW7" s="39">
        <v>42.17</v>
      </c>
      <c r="CX7" s="39">
        <v>69.28</v>
      </c>
      <c r="CY7" s="39">
        <v>68.650000000000006</v>
      </c>
      <c r="CZ7" s="39">
        <v>70.239999999999995</v>
      </c>
      <c r="DA7" s="39">
        <v>69.31</v>
      </c>
      <c r="DB7" s="39">
        <v>75.47</v>
      </c>
      <c r="DC7" s="39">
        <v>81.3</v>
      </c>
      <c r="DD7" s="39">
        <v>82.2</v>
      </c>
      <c r="DE7" s="39">
        <v>82.35</v>
      </c>
      <c r="DF7" s="39">
        <v>82.9</v>
      </c>
      <c r="DG7" s="39">
        <v>86.43</v>
      </c>
      <c r="DH7" s="39">
        <v>82.3</v>
      </c>
      <c r="DI7" s="39">
        <v>20.32</v>
      </c>
      <c r="DJ7" s="39">
        <v>21.39</v>
      </c>
      <c r="DK7" s="39">
        <v>27.32</v>
      </c>
      <c r="DL7" s="39">
        <v>28.32</v>
      </c>
      <c r="DM7" s="39">
        <v>41.77</v>
      </c>
      <c r="DN7" s="39">
        <v>12.99</v>
      </c>
      <c r="DO7" s="39">
        <v>13.6</v>
      </c>
      <c r="DP7" s="39">
        <v>22.34</v>
      </c>
      <c r="DQ7" s="39">
        <v>22.79</v>
      </c>
      <c r="DR7" s="39">
        <v>28.48</v>
      </c>
      <c r="DS7" s="39">
        <v>23.63</v>
      </c>
      <c r="DT7" s="39">
        <v>0</v>
      </c>
      <c r="DU7" s="39">
        <v>0</v>
      </c>
      <c r="DV7" s="39">
        <v>0</v>
      </c>
      <c r="DW7" s="39">
        <v>0</v>
      </c>
      <c r="DX7" s="39">
        <v>0</v>
      </c>
      <c r="DY7" s="39">
        <v>0</v>
      </c>
      <c r="DZ7" s="39">
        <v>0</v>
      </c>
      <c r="EA7" s="39">
        <v>0</v>
      </c>
      <c r="EB7" s="39">
        <v>0.04</v>
      </c>
      <c r="EC7" s="39">
        <v>0</v>
      </c>
      <c r="ED7" s="39">
        <v>0</v>
      </c>
      <c r="EE7" s="39">
        <v>0</v>
      </c>
      <c r="EF7" s="39">
        <v>0</v>
      </c>
      <c r="EG7" s="39">
        <v>0</v>
      </c>
      <c r="EH7" s="39">
        <v>0.48</v>
      </c>
      <c r="EI7" s="39">
        <v>0</v>
      </c>
      <c r="EJ7" s="39">
        <v>0.11</v>
      </c>
      <c r="EK7" s="39">
        <v>0.05</v>
      </c>
      <c r="EL7" s="39">
        <v>0.04</v>
      </c>
      <c r="EM7" s="39">
        <v>7.0000000000000007E-2</v>
      </c>
      <c r="EN7" s="39">
        <v>0.04</v>
      </c>
      <c r="EO7" s="39">
        <v>0.09</v>
      </c>
    </row>
    <row r="8" spans="1:148"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x14ac:dyDescent="0.15">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x14ac:dyDescent="0.15">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2018-02-22T02:42:56Z</cp:lastPrinted>
  <dcterms:created xsi:type="dcterms:W3CDTF">2017-12-25T01:54:58Z</dcterms:created>
  <dcterms:modified xsi:type="dcterms:W3CDTF">2018-02-22T02:43:40Z</dcterms:modified>
  <cp:category/>
</cp:coreProperties>
</file>