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040124公営企業に係わる「経営比較分析表」の分析等について\"/>
    </mc:Choice>
  </mc:AlternateContent>
  <xr:revisionPtr revIDLastSave="0" documentId="13_ncr:1_{D52EBA42-1577-4CEF-8AB0-AB79533C90AA}" xr6:coauthVersionLast="47" xr6:coauthVersionMax="47" xr10:uidLastSave="{00000000-0000-0000-0000-000000000000}"/>
  <workbookProtection workbookAlgorithmName="SHA-512" workbookHashValue="vJ4fJDX8PoyZS1xldcWinak5zvjg5OlkFAOeWa08H4UXoQUMwEy5FL5CtEcmtXklVh/vhc63sop1JQGNFr8sYA==" workbookSaltValue="A0ELPLwGg37XUbN6nzEkhQ=="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<sst xmlns="http://schemas.openxmlformats.org/spreadsheetml/2006/main" count="262" uniqueCount="107">
  <si>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</si>
  <si>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</si>
  <si>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</si>
  <si>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</si>
  <si>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</si>
  <si>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</si>
  <si>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</si>
  <si>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</si>
  <si>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</si>
  <si>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</si>
  <si>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</si>
  <si>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</si>
  <si>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</si>
  <si>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</si>
  <si>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</si>
  <si>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</si>
  <si>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</si>
  <si>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</si>
  <si>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</si>
  <si>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</si>
  <si>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</si>
  <si>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</si>
  <si>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</si>
  <si>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</si>
  <si>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</si>
  <si>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</si>
  <si>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</si>
  <si>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</si>
  <si>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</si>
  <si>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</si>
  <si>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</si>
  <si>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</si>
  <si>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</si>
  <si>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</si>
  <si>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</si>
  <si>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</si>
  <si>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</si>
  <si>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</si>
  <si>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</si>
  <si>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</si>
  <si>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</si>
  <si>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</si>
  <si>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</si>
  <si>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</si>
  <si>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</si>
  <si>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</si>
  <si>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</si>
  <si>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</si>
  <si>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</si>
  <si>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</si>
  <si>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</si>
  <si>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</si>
  <si>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</si>
  <si>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</si>
  <si>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</si>
  <si>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</si>
  <si>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</si>
  <si>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</si>
  <si>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</si>
  <si>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</si>
  <si>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</si>
  <si>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</si>
  <si>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</si>
  <si>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</si>
  <si>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</si>
  <si>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</si>
  <si>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</si>
  <si>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</si>
  <si>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</si>
  <si>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</si>
  <si>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</si>
  <si>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</si>
  <si>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</si>
  <si>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</si>
  <si>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</si>
  <si>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</si>
  <si>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</si>
  <si>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</si>
  <si>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</si>
  <si>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</si>
  <si>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</si>
  <si>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</si>
  <si>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</si>
  <si>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</si>
  <si>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</si>
  <si>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</si>
  <si>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</si>
  <si>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</si>
  <si>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098612</t>
  </si>
  <si>
    <t>46</t>
  </si>
  <si>
    <t>02</t>
  </si>
  <si>
    <t>0</t>
  </si>
  <si>
    <t>000</t>
  </si>
  <si>
    <t>栃木県　宇都宮西中核工業団地事務組合（事業会計分）</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</si>
  <si>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</si>
  <si>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</si>
  <si>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</si>
  <si>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</si>
  <si>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</si>
  <si>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</si>
  <si>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</si>
  <si>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</si>
  <si>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</si>
  <si>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</si>
  <si>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施設利用率、契約率が低い傾向にある。
　なお、当該工業団地における空き区画については全て分譲済みとなっている。
　また、操業済企業の使用水量についても、今後、大幅に使用水量が増加することは考えにくいので、施設規模の見直しを検討していく必要がある。
　さらに今後は、機械設備の更新等により減価償却費が増加する。
　これによって、料金回収率は100％を割り込んでしまう可能性がある。
　今後については、ＰＤＣＡを働かせて、現状に適した見直しを行っていき、経費等の削減に取り組み、適正に保てるような努力が必要である。
　</t>
    <rPh sb="1" eb="3">
      <t>シセツ</t>
    </rPh>
    <rPh sb="3" eb="5">
      <t>リヨウ</t>
    </rPh>
    <rPh sb="5" eb="6">
      <t>リツ</t>
    </rPh>
    <rPh sb="7" eb="10">
      <t>ケイヤクリツ</t>
    </rPh>
    <rPh sb="11" eb="12">
      <t>ヒク</t>
    </rPh>
    <rPh sb="13" eb="15">
      <t>ケイコウ</t>
    </rPh>
    <rPh sb="24" eb="26">
      <t>トウガイ</t>
    </rPh>
    <rPh sb="26" eb="28">
      <t>コウギョウ</t>
    </rPh>
    <rPh sb="28" eb="30">
      <t>ダンチ</t>
    </rPh>
    <rPh sb="34" eb="35">
      <t>ア</t>
    </rPh>
    <rPh sb="36" eb="38">
      <t>クカク</t>
    </rPh>
    <rPh sb="43" eb="44">
      <t>スベ</t>
    </rPh>
    <rPh sb="45" eb="47">
      <t>ブンジョウ</t>
    </rPh>
    <rPh sb="47" eb="48">
      <t>ス</t>
    </rPh>
    <rPh sb="61" eb="63">
      <t>ソウギョウ</t>
    </rPh>
    <rPh sb="63" eb="64">
      <t>ス</t>
    </rPh>
    <rPh sb="64" eb="66">
      <t>キギョウ</t>
    </rPh>
    <rPh sb="67" eb="69">
      <t>シヨウ</t>
    </rPh>
    <rPh sb="69" eb="71">
      <t>スイリョウ</t>
    </rPh>
    <rPh sb="77" eb="79">
      <t>コンゴ</t>
    </rPh>
    <rPh sb="80" eb="82">
      <t>オオハバ</t>
    </rPh>
    <rPh sb="83" eb="85">
      <t>シヨウ</t>
    </rPh>
    <rPh sb="85" eb="87">
      <t>スイリョウ</t>
    </rPh>
    <rPh sb="88" eb="90">
      <t>ゾウカ</t>
    </rPh>
    <rPh sb="95" eb="96">
      <t>カンガ</t>
    </rPh>
    <rPh sb="103" eb="105">
      <t>シセツ</t>
    </rPh>
    <rPh sb="105" eb="107">
      <t>キボ</t>
    </rPh>
    <rPh sb="108" eb="110">
      <t>ミナオ</t>
    </rPh>
    <rPh sb="112" eb="114">
      <t>ケントウ</t>
    </rPh>
    <rPh sb="118" eb="120">
      <t>ヒツヨウ</t>
    </rPh>
    <rPh sb="129" eb="131">
      <t>コンゴ</t>
    </rPh>
    <rPh sb="133" eb="135">
      <t>キカイ</t>
    </rPh>
    <rPh sb="135" eb="137">
      <t>セツビ</t>
    </rPh>
    <rPh sb="138" eb="140">
      <t>コウシン</t>
    </rPh>
    <rPh sb="140" eb="141">
      <t>トウ</t>
    </rPh>
    <rPh sb="144" eb="146">
      <t>ゲンカ</t>
    </rPh>
    <rPh sb="146" eb="149">
      <t>ショウキャクヒ</t>
    </rPh>
    <rPh sb="150" eb="152">
      <t>ゾウカ</t>
    </rPh>
    <rPh sb="164" eb="166">
      <t>リョウキン</t>
    </rPh>
    <rPh sb="166" eb="168">
      <t>カイシュウ</t>
    </rPh>
    <rPh sb="168" eb="169">
      <t>リツ</t>
    </rPh>
    <rPh sb="175" eb="176">
      <t>ワ</t>
    </rPh>
    <rPh sb="177" eb="178">
      <t>コ</t>
    </rPh>
    <rPh sb="183" eb="186">
      <t>カノウセイ</t>
    </rPh>
    <rPh sb="192" eb="194">
      <t>コンゴ</t>
    </rPh>
    <rPh sb="205" eb="206">
      <t>ハタラ</t>
    </rPh>
    <rPh sb="210" eb="212">
      <t>ゲンジョウ</t>
    </rPh>
    <rPh sb="213" eb="214">
      <t>テキ</t>
    </rPh>
    <rPh sb="216" eb="218">
      <t>ミナオ</t>
    </rPh>
    <rPh sb="220" eb="221">
      <t>オコナ</t>
    </rPh>
    <rPh sb="226" eb="228">
      <t>ケイヒ</t>
    </rPh>
    <rPh sb="228" eb="229">
      <t>トウ</t>
    </rPh>
    <rPh sb="230" eb="232">
      <t>サクゲン</t>
    </rPh>
    <rPh sb="233" eb="234">
      <t>ト</t>
    </rPh>
    <rPh sb="235" eb="236">
      <t>ク</t>
    </rPh>
    <rPh sb="238" eb="240">
      <t>テキセイ</t>
    </rPh>
    <rPh sb="241" eb="242">
      <t>タモ</t>
    </rPh>
    <rPh sb="247" eb="249">
      <t>ドリョク</t>
    </rPh>
    <rPh sb="250" eb="252">
      <t>ヒツヨウ</t>
    </rPh>
    <phoneticPr fontId="5"/>
  </si>
  <si>
    <t>　給水の供給開始が平成8年となっており、管路については現時点では老朽化していない。</t>
    <rPh sb="1" eb="3">
      <t>キュウスイ</t>
    </rPh>
    <rPh sb="4" eb="6">
      <t>キョウキュウ</t>
    </rPh>
    <rPh sb="6" eb="8">
      <t>カイシ</t>
    </rPh>
    <rPh sb="9" eb="11">
      <t>ヘイセイ</t>
    </rPh>
    <rPh sb="12" eb="13">
      <t>ネン</t>
    </rPh>
    <rPh sb="20" eb="22">
      <t>カンロ</t>
    </rPh>
    <rPh sb="27" eb="30">
      <t>ゲンジテン</t>
    </rPh>
    <rPh sb="32" eb="34">
      <t>ロウキュウ</t>
    </rPh>
    <rPh sb="34" eb="35">
      <t>カ</t>
    </rPh>
    <phoneticPr fontId="5"/>
  </si>
  <si>
    <t>　当該工業団地における空き区画が全て分譲済みとなったこと、給水先企業が節水思考に向いていることを踏まえると、今後の売上の増加は見込めない。
　しかし、今後の老朽化に対する財源確保をしていく必要があり、値上げも視野に入れた計画作成が求められる。</t>
    <rPh sb="1" eb="3">
      <t>トウガイ</t>
    </rPh>
    <rPh sb="3" eb="5">
      <t>コウギョウ</t>
    </rPh>
    <rPh sb="5" eb="7">
      <t>ダンチ</t>
    </rPh>
    <rPh sb="11" eb="12">
      <t>ア</t>
    </rPh>
    <rPh sb="13" eb="15">
      <t>クカク</t>
    </rPh>
    <rPh sb="16" eb="17">
      <t>スベ</t>
    </rPh>
    <rPh sb="18" eb="20">
      <t>ブンジョウ</t>
    </rPh>
    <rPh sb="20" eb="21">
      <t>ス</t>
    </rPh>
    <rPh sb="29" eb="31">
      <t>キュウスイ</t>
    </rPh>
    <rPh sb="31" eb="32">
      <t>サキ</t>
    </rPh>
    <rPh sb="32" eb="34">
      <t>キギョウ</t>
    </rPh>
    <rPh sb="35" eb="37">
      <t>セッスイ</t>
    </rPh>
    <rPh sb="37" eb="39">
      <t>シコウ</t>
    </rPh>
    <rPh sb="40" eb="41">
      <t>ム</t>
    </rPh>
    <rPh sb="48" eb="49">
      <t>フ</t>
    </rPh>
    <rPh sb="54" eb="56">
      <t>コンゴ</t>
    </rPh>
    <rPh sb="57" eb="59">
      <t>ウリア</t>
    </rPh>
    <rPh sb="60" eb="62">
      <t>ゾウカ</t>
    </rPh>
    <rPh sb="63" eb="65">
      <t>ミコ</t>
    </rPh>
    <rPh sb="75" eb="77">
      <t>コンゴ</t>
    </rPh>
    <rPh sb="78" eb="81">
      <t>ロウキュウカ</t>
    </rPh>
    <rPh sb="82" eb="83">
      <t>タイ</t>
    </rPh>
    <rPh sb="85" eb="87">
      <t>ザイゲン</t>
    </rPh>
    <rPh sb="87" eb="89">
      <t>カクホ</t>
    </rPh>
    <rPh sb="94" eb="96">
      <t>ヒツヨウ</t>
    </rPh>
    <rPh sb="100" eb="102">
      <t>ネア</t>
    </rPh>
    <rPh sb="104" eb="106">
      <t>シヤ</t>
    </rPh>
    <rPh sb="107" eb="108">
      <t>イ</t>
    </rPh>
    <rPh sb="110" eb="112">
      <t>ケイカク</t>
    </rPh>
    <rPh sb="112" eb="114">
      <t>サクセイ</t>
    </rPh>
    <rPh sb="115" eb="116">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</si>
</sst>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64.61</c:v>
                </c:pt>
                <c:pt idx="1">
                  <c:v>63.16</c:v>
                </c:pt>
                <c:pt idx="2">
                  <c:v>62.39</c:v>
                </c:pt>
                <c:pt idx="3">
                  <c:v>63.87</c:v>
                </c:pt>
                <c:pt idx="4">
                  <c:v>62.1</c:v>
                </c:pt>
              </c:numCache>
            </c:numRef>
          </c:val>
          <c:extLst>
            <c:ext xmlns:c16="http://schemas.microsoft.com/office/drawing/2014/chart" uri="{C3380CC4-5D6E-409C-BE32-E72D297353CC}">
              <c16:uniqueId val="{00000000-CDF6-4A3B-9B5D-CC15B4A525D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CDF6-4A3B-9B5D-CC15B4A525D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5-49EC-BDDE-554CA72884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1CA5-49EC-BDDE-554CA72884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225.32</c:v>
                </c:pt>
                <c:pt idx="1">
                  <c:v>157.82</c:v>
                </c:pt>
                <c:pt idx="2">
                  <c:v>163.99</c:v>
                </c:pt>
                <c:pt idx="3">
                  <c:v>159.83000000000001</c:v>
                </c:pt>
                <c:pt idx="4">
                  <c:v>163.65</c:v>
                </c:pt>
              </c:numCache>
            </c:numRef>
          </c:val>
          <c:extLst>
            <c:ext xmlns:c16="http://schemas.microsoft.com/office/drawing/2014/chart" uri="{C3380CC4-5D6E-409C-BE32-E72D297353CC}">
              <c16:uniqueId val="{00000000-2780-4A52-B8D9-75297D81F4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2780-4A52-B8D9-75297D81F4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2E-426D-AEC3-FE677DE4FB8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D72E-426D-AEC3-FE677DE4FB8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7-472B-A1C9-3D677D40EE5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DDE7-472B-A1C9-3D677D40EE5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2070.8200000000002</c:v>
                </c:pt>
                <c:pt idx="1">
                  <c:v>1883.91</c:v>
                </c:pt>
                <c:pt idx="2">
                  <c:v>1225.79</c:v>
                </c:pt>
                <c:pt idx="3">
                  <c:v>1850.45</c:v>
                </c:pt>
                <c:pt idx="4">
                  <c:v>1146.98</c:v>
                </c:pt>
              </c:numCache>
            </c:numRef>
          </c:val>
          <c:extLst>
            <c:ext xmlns:c16="http://schemas.microsoft.com/office/drawing/2014/chart" uri="{C3380CC4-5D6E-409C-BE32-E72D297353CC}">
              <c16:uniqueId val="{00000000-1941-4F41-92D1-BD1FE106C6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1941-4F41-92D1-BD1FE106C6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441.78</c:v>
                </c:pt>
                <c:pt idx="1">
                  <c:v>379.62</c:v>
                </c:pt>
                <c:pt idx="2">
                  <c:v>305.18</c:v>
                </c:pt>
                <c:pt idx="3">
                  <c:v>232.53</c:v>
                </c:pt>
                <c:pt idx="4">
                  <c:v>159.91</c:v>
                </c:pt>
              </c:numCache>
            </c:numRef>
          </c:val>
          <c:extLst>
            <c:ext xmlns:c16="http://schemas.microsoft.com/office/drawing/2014/chart" uri="{C3380CC4-5D6E-409C-BE32-E72D297353CC}">
              <c16:uniqueId val="{00000000-D98E-476B-8A54-5088CBC397D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D98E-476B-8A54-5088CBC397D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185.92</c:v>
                </c:pt>
                <c:pt idx="1">
                  <c:v>145.38999999999999</c:v>
                </c:pt>
                <c:pt idx="2">
                  <c:v>152.55000000000001</c:v>
                </c:pt>
                <c:pt idx="3">
                  <c:v>147.37</c:v>
                </c:pt>
                <c:pt idx="4">
                  <c:v>154.38</c:v>
                </c:pt>
              </c:numCache>
            </c:numRef>
          </c:val>
          <c:extLst>
            <c:ext xmlns:c16="http://schemas.microsoft.com/office/drawing/2014/chart" uri="{C3380CC4-5D6E-409C-BE32-E72D297353CC}">
              <c16:uniqueId val="{00000000-4B45-4E00-8F2D-75C7D8D0443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4B45-4E00-8F2D-75C7D8D0443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47.86</c:v>
                </c:pt>
                <c:pt idx="1">
                  <c:v>61</c:v>
                </c:pt>
                <c:pt idx="2">
                  <c:v>58.54</c:v>
                </c:pt>
                <c:pt idx="3">
                  <c:v>59.81</c:v>
                </c:pt>
                <c:pt idx="4">
                  <c:v>56.39</c:v>
                </c:pt>
              </c:numCache>
            </c:numRef>
          </c:val>
          <c:extLst>
            <c:ext xmlns:c16="http://schemas.microsoft.com/office/drawing/2014/chart" uri="{C3380CC4-5D6E-409C-BE32-E72D297353CC}">
              <c16:uniqueId val="{00000000-65E0-411F-9BAB-234816E9F67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65E0-411F-9BAB-234816E9F67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22.24</c:v>
                </c:pt>
                <c:pt idx="1">
                  <c:v>20.66</c:v>
                </c:pt>
                <c:pt idx="2">
                  <c:v>22.14</c:v>
                </c:pt>
                <c:pt idx="3">
                  <c:v>22.62</c:v>
                </c:pt>
                <c:pt idx="4">
                  <c:v>21.56</c:v>
                </c:pt>
              </c:numCache>
            </c:numRef>
          </c:val>
          <c:extLst>
            <c:ext xmlns:c16="http://schemas.microsoft.com/office/drawing/2014/chart" uri="{C3380CC4-5D6E-409C-BE32-E72D297353CC}">
              <c16:uniqueId val="{00000000-1796-4747-B187-EDF3FA5A25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1796-4747-B187-EDF3FA5A25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21.36</c:v>
                </c:pt>
                <c:pt idx="1">
                  <c:v>21.7</c:v>
                </c:pt>
                <c:pt idx="2">
                  <c:v>19.62</c:v>
                </c:pt>
                <c:pt idx="3">
                  <c:v>20.420000000000002</c:v>
                </c:pt>
                <c:pt idx="4">
                  <c:v>21.28</c:v>
                </c:pt>
              </c:numCache>
            </c:numRef>
          </c:val>
          <c:extLst>
            <c:ext xmlns:c16="http://schemas.microsoft.com/office/drawing/2014/chart" uri="{C3380CC4-5D6E-409C-BE32-E72D297353CC}">
              <c16:uniqueId val="{00000000-7B94-4672-8EF1-66518F92F3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7B94-4672-8EF1-66518F92F3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JQ1" zoomScaleNormal="100" workbookViewId="0">
      <selection activeCell="B14" sqref="B14:SK1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栃木県　宇都宮西中核工業団地事務組合（事業会計分）</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5000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1078</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92.5</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27</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1064</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非設置</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H28</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H29</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H30</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R01</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R02</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H28</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H29</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H30</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R01</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R02</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H28</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H29</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H30</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R01</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R02</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H28</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H29</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H30</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R01</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R02</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225.32</v>
      </c>
      <c r="Y32" s="107"/>
      <c r="Z32" s="107"/>
      <c r="AA32" s="107"/>
      <c r="AB32" s="107"/>
      <c r="AC32" s="107"/>
      <c r="AD32" s="107"/>
      <c r="AE32" s="107"/>
      <c r="AF32" s="107"/>
      <c r="AG32" s="107"/>
      <c r="AH32" s="107"/>
      <c r="AI32" s="107"/>
      <c r="AJ32" s="107"/>
      <c r="AK32" s="107"/>
      <c r="AL32" s="107"/>
      <c r="AM32" s="107"/>
      <c r="AN32" s="107"/>
      <c r="AO32" s="107"/>
      <c r="AP32" s="107"/>
      <c r="AQ32" s="108"/>
      <c r="AR32" s="106">
        <f>データ!U6</f>
        <v>157.82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163.99</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159.83000000000001</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163.65</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2070.8200000000002</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1883.91</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1225.79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1850.45</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1146.98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441.78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379.62</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305.18</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232.53</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159.91</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120</v>
      </c>
      <c r="Y33" s="107"/>
      <c r="Z33" s="107"/>
      <c r="AA33" s="107"/>
      <c r="AB33" s="107"/>
      <c r="AC33" s="107"/>
      <c r="AD33" s="107"/>
      <c r="AE33" s="107"/>
      <c r="AF33" s="107"/>
      <c r="AG33" s="107"/>
      <c r="AH33" s="107"/>
      <c r="AI33" s="107"/>
      <c r="AJ33" s="107"/>
      <c r="AK33" s="107"/>
      <c r="AL33" s="107"/>
      <c r="AM33" s="107"/>
      <c r="AN33" s="107"/>
      <c r="AO33" s="107"/>
      <c r="AP33" s="107"/>
      <c r="AQ33" s="108"/>
      <c r="AR33" s="106">
        <f>データ!Z6</f>
        <v>113.67</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110.79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108.76</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110.19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115.82</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118.97</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121.15</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125.8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132.55000000000001</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549.77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730.25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868.31</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732.52</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819.73</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536.28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514.66</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504.81</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498.01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490.39</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H28</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H29</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H30</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R01</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R02</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H28</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H29</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H30</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R01</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R02</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H28</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H29</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H30</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R01</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R02</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H28</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H29</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H30</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R01</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R02</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185.92</v>
      </c>
      <c r="Y55" s="107"/>
      <c r="Z55" s="107"/>
      <c r="AA55" s="107"/>
      <c r="AB55" s="107"/>
      <c r="AC55" s="107"/>
      <c r="AD55" s="107"/>
      <c r="AE55" s="107"/>
      <c r="AF55" s="107"/>
      <c r="AG55" s="107"/>
      <c r="AH55" s="107"/>
      <c r="AI55" s="107"/>
      <c r="AJ55" s="107"/>
      <c r="AK55" s="107"/>
      <c r="AL55" s="107"/>
      <c r="AM55" s="107"/>
      <c r="AN55" s="107"/>
      <c r="AO55" s="107"/>
      <c r="AP55" s="107"/>
      <c r="AQ55" s="108"/>
      <c r="AR55" s="106">
        <f>データ!BM6</f>
        <v>145.38999999999999</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152.55000000000001</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147.37</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154.38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47.86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61</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58.54</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59.81</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56.39</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22.24</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20.66</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22.14</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22.62</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21.56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21.36</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21.7</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19.62</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20.420000000000002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21.28</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100.54</v>
      </c>
      <c r="Y56" s="107"/>
      <c r="Z56" s="107"/>
      <c r="AA56" s="107"/>
      <c r="AB56" s="107"/>
      <c r="AC56" s="107"/>
      <c r="AD56" s="107"/>
      <c r="AE56" s="107"/>
      <c r="AF56" s="107"/>
      <c r="AG56" s="107"/>
      <c r="AH56" s="107"/>
      <c r="AI56" s="107"/>
      <c r="AJ56" s="107"/>
      <c r="AK56" s="107"/>
      <c r="AL56" s="107"/>
      <c r="AM56" s="107"/>
      <c r="AN56" s="107"/>
      <c r="AO56" s="107"/>
      <c r="AP56" s="107"/>
      <c r="AQ56" s="108"/>
      <c r="AR56" s="106">
        <f>データ!BR6</f>
        <v>95.99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94.91</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90.22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90.8</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42.19</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44.55</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47.36</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49.94</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50.56</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35.54</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35.24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35.22</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34.92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34.19</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50.81</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50.28</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51.42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50.9</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49.05</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H28</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H29</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H30</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R01</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R02</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H28</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H29</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H30</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R01</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R02</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H28</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H29</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H30</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R01</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R02</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64.61</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63.16</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62.39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63.87</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62.1</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53.32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53.4</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53.49</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54.3</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55.32</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3.56</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3.46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3.28</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4.66</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7.35</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0.06</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0.13</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0.02</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0.06</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0.09</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37</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【118.49】</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【19.58】</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【436.32】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【238.21】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【113.30】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【18.87】</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【53.39】</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【76.89】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【59.52】</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【49.06】</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【0.39】</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oNbznYUFw854Oy8/hcN0jGCC/FGr6UaPdXBEEDMuFWt4XgkfUwV9IyCxuPjd2is7xeMH8cii5h3kjJA617SN4w==" saltValue="30fxGmzviDTrbYOQxwT1wg=="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225.32</v>
      </c>
      <c r="U6" s="52">
        <f>U7</f>
        <v>157.82</v>
      </c>
      <c r="V6" s="52">
        <f>V7</f>
        <v>163.99</v>
      </c>
      <c r="W6" s="52">
        <f>W7</f>
        <v>159.83000000000001</v>
      </c>
      <c r="X6" s="52">
        <f t="shared" si="3"/>
        <v>163.65</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2070.8200000000002</v>
      </c>
      <c r="AQ6" s="52">
        <f>AQ7</f>
        <v>1883.91</v>
      </c>
      <c r="AR6" s="52">
        <f>AR7</f>
        <v>1225.79</v>
      </c>
      <c r="AS6" s="52">
        <f>AS7</f>
        <v>1850.45</v>
      </c>
      <c r="AT6" s="52">
        <f t="shared" si="3"/>
        <v>1146.98</v>
      </c>
      <c r="AU6" s="52">
        <f t="shared" si="3"/>
        <v>549.77</v>
      </c>
      <c r="AV6" s="52">
        <f t="shared" si="3"/>
        <v>730.25</v>
      </c>
      <c r="AW6" s="52">
        <f t="shared" si="3"/>
        <v>868.31</v>
      </c>
      <c r="AX6" s="52">
        <f t="shared" si="3"/>
        <v>732.52</v>
      </c>
      <c r="AY6" s="52">
        <f t="shared" si="3"/>
        <v>819.73</v>
      </c>
      <c r="AZ6" s="50" t="str">
        <f>IF(AZ7="-","【-】","【"&amp;SUBSTITUTE(TEXT(AZ7,"#,##0.00"),"-","△")&amp;"】")</f>
        <v>【436.32】</v>
      </c>
      <c r="BA6" s="52">
        <f t="shared" si="3"/>
        <v>441.78</v>
      </c>
      <c r="BB6" s="52">
        <f>BB7</f>
        <v>379.62</v>
      </c>
      <c r="BC6" s="52">
        <f>BC7</f>
        <v>305.18</v>
      </c>
      <c r="BD6" s="52">
        <f>BD7</f>
        <v>232.53</v>
      </c>
      <c r="BE6" s="52">
        <f t="shared" si="3"/>
        <v>159.91</v>
      </c>
      <c r="BF6" s="52">
        <f t="shared" si="3"/>
        <v>536.28</v>
      </c>
      <c r="BG6" s="52">
        <f t="shared" si="3"/>
        <v>514.66</v>
      </c>
      <c r="BH6" s="52">
        <f t="shared" si="3"/>
        <v>504.81</v>
      </c>
      <c r="BI6" s="52">
        <f t="shared" si="3"/>
        <v>498.01</v>
      </c>
      <c r="BJ6" s="52">
        <f t="shared" si="3"/>
        <v>490.39</v>
      </c>
      <c r="BK6" s="50" t="str">
        <f>IF(BK7="-","【-】","【"&amp;SUBSTITUTE(TEXT(BK7,"#,##0.00"),"-","△")&amp;"】")</f>
        <v>【238.21】</v>
      </c>
      <c r="BL6" s="52">
        <f t="shared" si="3"/>
        <v>185.92</v>
      </c>
      <c r="BM6" s="52">
        <f>BM7</f>
        <v>145.38999999999999</v>
      </c>
      <c r="BN6" s="52">
        <f>BN7</f>
        <v>152.55000000000001</v>
      </c>
      <c r="BO6" s="52">
        <f>BO7</f>
        <v>147.37</v>
      </c>
      <c r="BP6" s="52">
        <f t="shared" si="3"/>
        <v>154.38</v>
      </c>
      <c r="BQ6" s="52">
        <f t="shared" si="3"/>
        <v>100.54</v>
      </c>
      <c r="BR6" s="52">
        <f t="shared" si="3"/>
        <v>95.99</v>
      </c>
      <c r="BS6" s="52">
        <f t="shared" si="3"/>
        <v>94.91</v>
      </c>
      <c r="BT6" s="52">
        <f t="shared" si="3"/>
        <v>90.22</v>
      </c>
      <c r="BU6" s="52">
        <f t="shared" si="3"/>
        <v>90.8</v>
      </c>
      <c r="BV6" s="50" t="str">
        <f>IF(BV7="-","【-】","【"&amp;SUBSTITUTE(TEXT(BV7,"#,##0.00"),"-","△")&amp;"】")</f>
        <v>【113.30】</v>
      </c>
      <c r="BW6" s="52">
        <f t="shared" si="3"/>
        <v>47.86</v>
      </c>
      <c r="BX6" s="52">
        <f>BX7</f>
        <v>61</v>
      </c>
      <c r="BY6" s="52">
        <f>BY7</f>
        <v>58.54</v>
      </c>
      <c r="BZ6" s="52">
        <f>BZ7</f>
        <v>59.81</v>
      </c>
      <c r="CA6" s="52">
        <f t="shared" si="3"/>
        <v>56.39</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22.24</v>
      </c>
      <c r="CI6" s="52">
        <f>CI7</f>
        <v>20.66</v>
      </c>
      <c r="CJ6" s="52">
        <f>CJ7</f>
        <v>22.14</v>
      </c>
      <c r="CK6" s="52">
        <f>CK7</f>
        <v>22.62</v>
      </c>
      <c r="CL6" s="52">
        <f t="shared" si="5"/>
        <v>21.56</v>
      </c>
      <c r="CM6" s="52">
        <f t="shared" si="5"/>
        <v>35.54</v>
      </c>
      <c r="CN6" s="52">
        <f t="shared" si="5"/>
        <v>35.24</v>
      </c>
      <c r="CO6" s="52">
        <f t="shared" si="5"/>
        <v>35.22</v>
      </c>
      <c r="CP6" s="52">
        <f t="shared" si="5"/>
        <v>34.92</v>
      </c>
      <c r="CQ6" s="52">
        <f t="shared" si="5"/>
        <v>34.19</v>
      </c>
      <c r="CR6" s="50" t="str">
        <f>IF(CR7="-","【-】","【"&amp;SUBSTITUTE(TEXT(CR7,"#,##0.00"),"-","△")&amp;"】")</f>
        <v>【53.39】</v>
      </c>
      <c r="CS6" s="52">
        <f t="shared" ref="CS6:DB6" si="6">CS7</f>
        <v>21.36</v>
      </c>
      <c r="CT6" s="52">
        <f>CT7</f>
        <v>21.7</v>
      </c>
      <c r="CU6" s="52">
        <f>CU7</f>
        <v>19.62</v>
      </c>
      <c r="CV6" s="52">
        <f>CV7</f>
        <v>20.420000000000002</v>
      </c>
      <c r="CW6" s="52">
        <f t="shared" si="6"/>
        <v>21.28</v>
      </c>
      <c r="CX6" s="52">
        <f t="shared" si="6"/>
        <v>50.81</v>
      </c>
      <c r="CY6" s="52">
        <f t="shared" si="6"/>
        <v>50.28</v>
      </c>
      <c r="CZ6" s="52">
        <f t="shared" si="6"/>
        <v>51.42</v>
      </c>
      <c r="DA6" s="52">
        <f t="shared" si="6"/>
        <v>50.9</v>
      </c>
      <c r="DB6" s="52">
        <f t="shared" si="6"/>
        <v>49.05</v>
      </c>
      <c r="DC6" s="50" t="str">
        <f>IF(DC7="-","【-】","【"&amp;SUBSTITUTE(TEXT(DC7,"#,##0.00"),"-","△")&amp;"】")</f>
        <v>【76.89】</v>
      </c>
      <c r="DD6" s="52">
        <f t="shared" ref="DD6:DM6" si="7">DD7</f>
        <v>64.61</v>
      </c>
      <c r="DE6" s="52">
        <f>DE7</f>
        <v>63.16</v>
      </c>
      <c r="DF6" s="52">
        <f>DF7</f>
        <v>62.39</v>
      </c>
      <c r="DG6" s="52">
        <f>DG7</f>
        <v>63.87</v>
      </c>
      <c r="DH6" s="52">
        <f t="shared" si="7"/>
        <v>62.1</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5000</v>
      </c>
      <c r="L7" s="54" t="s">
        <v>96</v>
      </c>
      <c r="M7" s="55">
        <v>1</v>
      </c>
      <c r="N7" s="55">
        <v>1078</v>
      </c>
      <c r="O7" s="56" t="s">
        <v>97</v>
      </c>
      <c r="P7" s="56">
        <v>92.5</v>
      </c>
      <c r="Q7" s="55">
        <v>27</v>
      </c>
      <c r="R7" s="55">
        <v>1064</v>
      </c>
      <c r="S7" s="54" t="s">
        <v>98</v>
      </c>
      <c r="T7" s="57">
        <v>225.32</v>
      </c>
      <c r="U7" s="57">
        <v>157.82</v>
      </c>
      <c r="V7" s="57">
        <v>163.99</v>
      </c>
      <c r="W7" s="57">
        <v>159.83000000000001</v>
      </c>
      <c r="X7" s="57">
        <v>163.65</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2070.8200000000002</v>
      </c>
      <c r="AQ7" s="57">
        <v>1883.91</v>
      </c>
      <c r="AR7" s="57">
        <v>1225.79</v>
      </c>
      <c r="AS7" s="57">
        <v>1850.45</v>
      </c>
      <c r="AT7" s="57">
        <v>1146.98</v>
      </c>
      <c r="AU7" s="57">
        <v>549.77</v>
      </c>
      <c r="AV7" s="57">
        <v>730.25</v>
      </c>
      <c r="AW7" s="57">
        <v>868.31</v>
      </c>
      <c r="AX7" s="57">
        <v>732.52</v>
      </c>
      <c r="AY7" s="57">
        <v>819.73</v>
      </c>
      <c r="AZ7" s="57">
        <v>436.32</v>
      </c>
      <c r="BA7" s="57">
        <v>441.78</v>
      </c>
      <c r="BB7" s="57">
        <v>379.62</v>
      </c>
      <c r="BC7" s="57">
        <v>305.18</v>
      </c>
      <c r="BD7" s="57">
        <v>232.53</v>
      </c>
      <c r="BE7" s="57">
        <v>159.91</v>
      </c>
      <c r="BF7" s="57">
        <v>536.28</v>
      </c>
      <c r="BG7" s="57">
        <v>514.66</v>
      </c>
      <c r="BH7" s="57">
        <v>504.81</v>
      </c>
      <c r="BI7" s="57">
        <v>498.01</v>
      </c>
      <c r="BJ7" s="57">
        <v>490.39</v>
      </c>
      <c r="BK7" s="57">
        <v>238.21</v>
      </c>
      <c r="BL7" s="57">
        <v>185.92</v>
      </c>
      <c r="BM7" s="57">
        <v>145.38999999999999</v>
      </c>
      <c r="BN7" s="57">
        <v>152.55000000000001</v>
      </c>
      <c r="BO7" s="57">
        <v>147.37</v>
      </c>
      <c r="BP7" s="57">
        <v>154.38</v>
      </c>
      <c r="BQ7" s="57">
        <v>100.54</v>
      </c>
      <c r="BR7" s="57">
        <v>95.99</v>
      </c>
      <c r="BS7" s="57">
        <v>94.91</v>
      </c>
      <c r="BT7" s="57">
        <v>90.22</v>
      </c>
      <c r="BU7" s="57">
        <v>90.8</v>
      </c>
      <c r="BV7" s="57">
        <v>113.3</v>
      </c>
      <c r="BW7" s="57">
        <v>47.86</v>
      </c>
      <c r="BX7" s="57">
        <v>61</v>
      </c>
      <c r="BY7" s="57">
        <v>58.54</v>
      </c>
      <c r="BZ7" s="57">
        <v>59.81</v>
      </c>
      <c r="CA7" s="57">
        <v>56.39</v>
      </c>
      <c r="CB7" s="57">
        <v>42.19</v>
      </c>
      <c r="CC7" s="57">
        <v>44.55</v>
      </c>
      <c r="CD7" s="57">
        <v>47.36</v>
      </c>
      <c r="CE7" s="57">
        <v>49.94</v>
      </c>
      <c r="CF7" s="57">
        <v>50.56</v>
      </c>
      <c r="CG7" s="57">
        <v>18.87</v>
      </c>
      <c r="CH7" s="57">
        <v>22.24</v>
      </c>
      <c r="CI7" s="57">
        <v>20.66</v>
      </c>
      <c r="CJ7" s="57">
        <v>22.14</v>
      </c>
      <c r="CK7" s="57">
        <v>22.62</v>
      </c>
      <c r="CL7" s="57">
        <v>21.56</v>
      </c>
      <c r="CM7" s="57">
        <v>35.54</v>
      </c>
      <c r="CN7" s="57">
        <v>35.24</v>
      </c>
      <c r="CO7" s="57">
        <v>35.22</v>
      </c>
      <c r="CP7" s="57">
        <v>34.92</v>
      </c>
      <c r="CQ7" s="57">
        <v>34.19</v>
      </c>
      <c r="CR7" s="57">
        <v>53.39</v>
      </c>
      <c r="CS7" s="57">
        <v>21.36</v>
      </c>
      <c r="CT7" s="57">
        <v>21.7</v>
      </c>
      <c r="CU7" s="57">
        <v>19.62</v>
      </c>
      <c r="CV7" s="57">
        <v>20.420000000000002</v>
      </c>
      <c r="CW7" s="57">
        <v>21.28</v>
      </c>
      <c r="CX7" s="57">
        <v>50.81</v>
      </c>
      <c r="CY7" s="57">
        <v>50.28</v>
      </c>
      <c r="CZ7" s="57">
        <v>51.42</v>
      </c>
      <c r="DA7" s="57">
        <v>50.9</v>
      </c>
      <c r="DB7" s="57">
        <v>49.05</v>
      </c>
      <c r="DC7" s="57">
        <v>76.89</v>
      </c>
      <c r="DD7" s="57">
        <v>64.61</v>
      </c>
      <c r="DE7" s="57">
        <v>63.16</v>
      </c>
      <c r="DF7" s="57">
        <v>62.39</v>
      </c>
      <c r="DG7" s="57">
        <v>63.87</v>
      </c>
      <c r="DH7" s="57">
        <v>62.1</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225.32</v>
      </c>
      <c r="V11" s="65">
        <f>IF(U6="-",NA(),U6)</f>
        <v>157.82</v>
      </c>
      <c r="W11" s="65">
        <f>IF(V6="-",NA(),V6)</f>
        <v>163.99</v>
      </c>
      <c r="X11" s="65">
        <f>IF(W6="-",NA(),W6)</f>
        <v>159.83000000000001</v>
      </c>
      <c r="Y11" s="65">
        <f>IF(X6="-",NA(),X6)</f>
        <v>163.65</v>
      </c>
      <c r="AE11" s="64" t="s">
        <v>23</v>
      </c>
      <c r="AF11" s="65">
        <f>IF(AE6="-",NA(),AE6)</f>
        <v>0</v>
      </c>
      <c r="AG11" s="65">
        <f>IF(AF6="-",NA(),AF6)</f>
        <v>0</v>
      </c>
      <c r="AH11" s="65">
        <f>IF(AG6="-",NA(),AG6)</f>
        <v>0</v>
      </c>
      <c r="AI11" s="65">
        <f>IF(AH6="-",NA(),AH6)</f>
        <v>0</v>
      </c>
      <c r="AJ11" s="65">
        <f>IF(AI6="-",NA(),AI6)</f>
        <v>0</v>
      </c>
      <c r="AP11" s="64" t="s">
        <v>23</v>
      </c>
      <c r="AQ11" s="65">
        <f>IF(AP6="-",NA(),AP6)</f>
        <v>2070.8200000000002</v>
      </c>
      <c r="AR11" s="65">
        <f>IF(AQ6="-",NA(),AQ6)</f>
        <v>1883.91</v>
      </c>
      <c r="AS11" s="65">
        <f>IF(AR6="-",NA(),AR6)</f>
        <v>1225.79</v>
      </c>
      <c r="AT11" s="65">
        <f>IF(AS6="-",NA(),AS6)</f>
        <v>1850.45</v>
      </c>
      <c r="AU11" s="65">
        <f>IF(AT6="-",NA(),AT6)</f>
        <v>1146.98</v>
      </c>
      <c r="BA11" s="64" t="s">
        <v>23</v>
      </c>
      <c r="BB11" s="65">
        <f>IF(BA6="-",NA(),BA6)</f>
        <v>441.78</v>
      </c>
      <c r="BC11" s="65">
        <f>IF(BB6="-",NA(),BB6)</f>
        <v>379.62</v>
      </c>
      <c r="BD11" s="65">
        <f>IF(BC6="-",NA(),BC6)</f>
        <v>305.18</v>
      </c>
      <c r="BE11" s="65">
        <f>IF(BD6="-",NA(),BD6)</f>
        <v>232.53</v>
      </c>
      <c r="BF11" s="65">
        <f>IF(BE6="-",NA(),BE6)</f>
        <v>159.91</v>
      </c>
      <c r="BL11" s="64" t="s">
        <v>23</v>
      </c>
      <c r="BM11" s="65">
        <f>IF(BL6="-",NA(),BL6)</f>
        <v>185.92</v>
      </c>
      <c r="BN11" s="65">
        <f>IF(BM6="-",NA(),BM6)</f>
        <v>145.38999999999999</v>
      </c>
      <c r="BO11" s="65">
        <f>IF(BN6="-",NA(),BN6)</f>
        <v>152.55000000000001</v>
      </c>
      <c r="BP11" s="65">
        <f>IF(BO6="-",NA(),BO6)</f>
        <v>147.37</v>
      </c>
      <c r="BQ11" s="65">
        <f>IF(BP6="-",NA(),BP6)</f>
        <v>154.38</v>
      </c>
      <c r="BW11" s="64" t="s">
        <v>23</v>
      </c>
      <c r="BX11" s="65">
        <f>IF(BW6="-",NA(),BW6)</f>
        <v>47.86</v>
      </c>
      <c r="BY11" s="65">
        <f>IF(BX6="-",NA(),BX6)</f>
        <v>61</v>
      </c>
      <c r="BZ11" s="65">
        <f>IF(BY6="-",NA(),BY6)</f>
        <v>58.54</v>
      </c>
      <c r="CA11" s="65">
        <f>IF(BZ6="-",NA(),BZ6)</f>
        <v>59.81</v>
      </c>
      <c r="CB11" s="65">
        <f>IF(CA6="-",NA(),CA6)</f>
        <v>56.39</v>
      </c>
      <c r="CH11" s="64" t="s">
        <v>23</v>
      </c>
      <c r="CI11" s="65">
        <f>IF(CH6="-",NA(),CH6)</f>
        <v>22.24</v>
      </c>
      <c r="CJ11" s="65">
        <f>IF(CI6="-",NA(),CI6)</f>
        <v>20.66</v>
      </c>
      <c r="CK11" s="65">
        <f>IF(CJ6="-",NA(),CJ6)</f>
        <v>22.14</v>
      </c>
      <c r="CL11" s="65">
        <f>IF(CK6="-",NA(),CK6)</f>
        <v>22.62</v>
      </c>
      <c r="CM11" s="65">
        <f>IF(CL6="-",NA(),CL6)</f>
        <v>21.56</v>
      </c>
      <c r="CS11" s="64" t="s">
        <v>23</v>
      </c>
      <c r="CT11" s="65">
        <f>IF(CS6="-",NA(),CS6)</f>
        <v>21.36</v>
      </c>
      <c r="CU11" s="65">
        <f>IF(CT6="-",NA(),CT6)</f>
        <v>21.7</v>
      </c>
      <c r="CV11" s="65">
        <f>IF(CU6="-",NA(),CU6)</f>
        <v>19.62</v>
      </c>
      <c r="CW11" s="65">
        <f>IF(CV6="-",NA(),CV6)</f>
        <v>20.420000000000002</v>
      </c>
      <c r="CX11" s="65">
        <f>IF(CW6="-",NA(),CW6)</f>
        <v>21.28</v>
      </c>
      <c r="DD11" s="64" t="s">
        <v>23</v>
      </c>
      <c r="DE11" s="65">
        <f>IF(DD6="-",NA(),DD6)</f>
        <v>64.61</v>
      </c>
      <c r="DF11" s="65">
        <f>IF(DE6="-",NA(),DE6)</f>
        <v>63.16</v>
      </c>
      <c r="DG11" s="65">
        <f>IF(DF6="-",NA(),DF6)</f>
        <v>62.39</v>
      </c>
      <c r="DH11" s="65">
        <f>IF(DG6="-",NA(),DG6)</f>
        <v>63.87</v>
      </c>
      <c r="DI11" s="65">
        <f>IF(DH6="-",NA(),DH6)</f>
        <v>62.1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2022-01-24T04:14:10Z</cp:lastPrinted>
  <dcterms:created xsi:type="dcterms:W3CDTF">2021-12-03T08:58:59Z</dcterms:created>
  <dcterms:modified xsi:type="dcterms:W3CDTF">2022-01-24T04:15:35Z</dcterms:modified>
  <cp:category/>
</cp:coreProperties>
</file>