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2 工業用水道\"/>
    </mc:Choice>
  </mc:AlternateContent>
  <xr:revisionPtr revIDLastSave="0" documentId="13_ncr:1_{46F6B899-816A-433E-A7E4-21DF4600C282}" xr6:coauthVersionLast="47" xr6:coauthVersionMax="47" xr10:uidLastSave="{00000000-0000-0000-0000-000000000000}"/>
  <workbookProtection workbookAlgorithmName="SHA-512" workbookHashValue="IB7OjSHY5bMZ5iAd3U7SG7QzrVoyrBSEy2slESP3wMyV7DysjXy4DAlSmwbhNnNiX4hH2uQRzQfxq1BbvAyTjQ==" workbookSaltValue="LltrcLyPJ3JHsFbMXdSgZg==" workbookSpinCount="100000" lockStructure="1"/>
  <bookViews>
    <workbookView xWindow="-110" yWindow="-110" windowWidth="19420" windowHeight="116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1" i="5" l="1"/>
  <c r="F10" i="5"/>
  <c r="MN54" i="4" s="1"/>
  <c r="E10" i="5"/>
  <c r="DS10" i="5" s="1"/>
  <c r="D10" i="5"/>
  <c r="CV10" i="5" s="1"/>
  <c r="C10" i="5"/>
  <c r="CU10" i="5" s="1"/>
  <c r="B10" i="5"/>
  <c r="X31" i="4"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OZ55" i="4"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EH90" i="4"/>
  <c r="AD90" i="4"/>
  <c r="C90" i="4"/>
  <c r="RA81" i="4"/>
  <c r="OY81" i="4"/>
  <c r="MW81" i="4"/>
  <c r="IM81" i="4"/>
  <c r="HL81" i="4"/>
  <c r="EC81" i="4"/>
  <c r="CA81" i="4"/>
  <c r="Y81" i="4"/>
  <c r="RA80" i="4"/>
  <c r="PZ80" i="4"/>
  <c r="NX80" i="4"/>
  <c r="KO80" i="4"/>
  <c r="IM80" i="4"/>
  <c r="GK80" i="4"/>
  <c r="CA80" i="4"/>
  <c r="AZ80" i="4"/>
  <c r="RA79" i="4"/>
  <c r="NX79" i="4"/>
  <c r="JN79" i="4"/>
  <c r="HL79" i="4"/>
  <c r="DB79" i="4"/>
  <c r="QN56" i="4"/>
  <c r="OF56" i="4"/>
  <c r="LT56" i="4"/>
  <c r="KZ56" i="4"/>
  <c r="FL56" i="4"/>
  <c r="CZ56" i="4"/>
  <c r="CF56" i="4"/>
  <c r="AR56" i="4"/>
  <c r="X56" i="4"/>
  <c r="RH55" i="4"/>
  <c r="OF55" i="4"/>
  <c r="MN55" i="4"/>
  <c r="JL55" i="4"/>
  <c r="GZ55" i="4"/>
  <c r="GF55" i="4"/>
  <c r="RH54" i="4"/>
  <c r="QN54" i="4"/>
  <c r="OZ54" i="4"/>
  <c r="OF54" i="4"/>
  <c r="KF54" i="4"/>
  <c r="JL54" i="4"/>
  <c r="GZ54" i="4"/>
  <c r="FL54" i="4"/>
  <c r="CF54" i="4"/>
  <c r="RH33" i="4"/>
  <c r="QN33" i="4"/>
  <c r="MN33" i="4"/>
  <c r="LT33" i="4"/>
  <c r="KZ33" i="4"/>
  <c r="KF33" i="4"/>
  <c r="JL33" i="4"/>
  <c r="GF33" i="4"/>
  <c r="FL33" i="4"/>
  <c r="CZ33" i="4"/>
  <c r="BL33" i="4"/>
  <c r="AR33" i="4"/>
  <c r="X33" i="4"/>
  <c r="RH32" i="4"/>
  <c r="OZ32" i="4"/>
  <c r="OF32" i="4"/>
  <c r="MN32" i="4"/>
  <c r="KF32" i="4"/>
  <c r="GZ32" i="4"/>
  <c r="GF32" i="4"/>
  <c r="CZ32" i="4"/>
  <c r="CF32" i="4"/>
  <c r="BL32" i="4"/>
  <c r="RH31" i="4"/>
  <c r="QN31" i="4"/>
  <c r="OZ31" i="4"/>
  <c r="OF31" i="4"/>
  <c r="KF31" i="4"/>
  <c r="JL31" i="4"/>
  <c r="GZ31" i="4"/>
  <c r="FL31" i="4"/>
  <c r="CZ31" i="4"/>
  <c r="CF31" i="4"/>
  <c r="LZ10" i="4"/>
  <c r="IT10" i="4"/>
  <c r="FN10" i="4"/>
  <c r="CH10" i="4"/>
  <c r="B10" i="4"/>
  <c r="PF8" i="4"/>
  <c r="LZ8" i="4"/>
  <c r="IT8" i="4"/>
  <c r="FN8" i="4"/>
  <c r="CH8" i="4"/>
  <c r="B8" i="4"/>
  <c r="B5" i="4"/>
  <c r="AH10" i="5" l="1"/>
  <c r="DG10" i="5"/>
  <c r="BL31" i="4"/>
  <c r="KZ31" i="4"/>
  <c r="BL56" i="4"/>
  <c r="MN56" i="4"/>
  <c r="AR10" i="5"/>
  <c r="DH10" i="5"/>
  <c r="DS11" i="5"/>
  <c r="PT54" i="4"/>
  <c r="KF55" i="4"/>
  <c r="AZ81" i="4"/>
  <c r="PZ81" i="4"/>
  <c r="AS10" i="5"/>
  <c r="DR10" i="5"/>
  <c r="BO10" i="5"/>
  <c r="EB10" i="5"/>
  <c r="PT31" i="4"/>
  <c r="JL32" i="4"/>
  <c r="RH56" i="4"/>
  <c r="MW80" i="4"/>
  <c r="BP10" i="5"/>
  <c r="EC10" i="5"/>
  <c r="CA79" i="4"/>
  <c r="BZ10" i="5"/>
  <c r="BL54" i="4"/>
  <c r="GF54" i="4"/>
  <c r="CF55" i="4"/>
  <c r="JL56" i="4"/>
  <c r="OY80" i="4"/>
  <c r="W10" i="5"/>
  <c r="CJ10" i="5"/>
  <c r="IM79" i="4"/>
  <c r="OY79" i="4"/>
  <c r="GF31" i="4"/>
  <c r="OF33" i="4"/>
  <c r="BL55" i="4"/>
  <c r="GF56" i="4"/>
  <c r="KZ54" i="4"/>
  <c r="DB80" i="4"/>
  <c r="JN81" i="4"/>
  <c r="X10" i="5"/>
  <c r="CK10" i="5"/>
  <c r="AF12" i="5"/>
  <c r="ER33" i="4"/>
  <c r="AJ12" i="5"/>
  <c r="HT33" i="4"/>
  <c r="DH12" i="5"/>
  <c r="DB81" i="4"/>
  <c r="DQ11" i="5"/>
  <c r="HL80" i="4"/>
  <c r="X32" i="4"/>
  <c r="FL32" i="4"/>
  <c r="KF56" i="4"/>
  <c r="Y80" i="4"/>
  <c r="EC80" i="4"/>
  <c r="KZ32" i="4"/>
  <c r="QN32" i="4"/>
  <c r="MN31" i="4"/>
  <c r="CF33" i="4"/>
  <c r="FL55" i="4"/>
  <c r="QN55" i="4"/>
  <c r="GK81" i="4"/>
  <c r="KO81" i="4"/>
  <c r="AF11" i="5"/>
  <c r="ER32" i="4"/>
  <c r="AJ11" i="5"/>
  <c r="HT32" i="4"/>
  <c r="AI12" i="5"/>
  <c r="GZ33" i="4"/>
  <c r="BD11" i="5"/>
  <c r="PT32" i="4"/>
  <c r="BC12" i="5"/>
  <c r="OZ33" i="4"/>
  <c r="BX11" i="5"/>
  <c r="ER55" i="4"/>
  <c r="CB11" i="5"/>
  <c r="HT55" i="4"/>
  <c r="CA12" i="5"/>
  <c r="GZ56" i="4"/>
  <c r="CV11" i="5"/>
  <c r="PT55" i="4"/>
  <c r="CU12" i="5"/>
  <c r="OZ56" i="4"/>
  <c r="BD12" i="5"/>
  <c r="PT33" i="4"/>
  <c r="BM11" i="5"/>
  <c r="X55" i="4"/>
  <c r="BX12" i="5"/>
  <c r="ER56" i="4"/>
  <c r="CB12" i="5"/>
  <c r="HT56" i="4"/>
  <c r="CV12" i="5"/>
  <c r="PT56" i="4"/>
  <c r="DE10" i="5"/>
  <c r="BM10" i="5"/>
  <c r="U10" i="5"/>
  <c r="CT10" i="5"/>
  <c r="BB10" i="5"/>
  <c r="EA10" i="5"/>
  <c r="CI10" i="5"/>
  <c r="AQ10" i="5"/>
  <c r="DP10" i="5"/>
  <c r="BX10" i="5"/>
  <c r="AF10" i="5"/>
  <c r="GK79" i="4"/>
  <c r="ER54" i="4"/>
  <c r="ER31" i="4"/>
  <c r="Y79" i="4"/>
  <c r="X54" i="4"/>
  <c r="DI10" i="5"/>
  <c r="BQ10" i="5"/>
  <c r="Y10" i="5"/>
  <c r="CX10" i="5"/>
  <c r="BF10" i="5"/>
  <c r="EE10" i="5"/>
  <c r="CM10" i="5"/>
  <c r="AU10" i="5"/>
  <c r="DT10" i="5"/>
  <c r="CB10" i="5"/>
  <c r="AJ10" i="5"/>
  <c r="KO79" i="4"/>
  <c r="HT54" i="4"/>
  <c r="HT31" i="4"/>
  <c r="EC79" i="4"/>
  <c r="CZ54" i="4"/>
  <c r="BQ11" i="5"/>
  <c r="CZ55" i="4"/>
  <c r="CK11" i="5"/>
  <c r="KZ55" i="4"/>
  <c r="EB12" i="5"/>
  <c r="NX81" i="4"/>
  <c r="MW79"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<sst xmlns="http://schemas.openxmlformats.org/spreadsheetml/2006/main" count="262" uniqueCount="107">
  <si>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</si>
  <si>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</si>
  <si>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</si>
  <si>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</si>
  <si>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</si>
  <si>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</si>
  <si>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</si>
  <si>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</si>
  <si>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</si>
  <si>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</si>
  <si>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</si>
  <si>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</si>
  <si>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</si>
  <si>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</si>
  <si>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</si>
  <si>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</si>
  <si>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</si>
  <si>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</si>
  <si>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</si>
  <si>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</si>
  <si>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</si>
  <si>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</si>
  <si>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</si>
  <si>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</si>
  <si>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</si>
  <si>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</si>
  <si>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</si>
  <si>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</si>
  <si>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</si>
  <si>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</si>
  <si>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</si>
  <si>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</si>
  <si>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</si>
  <si>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</si>
  <si>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</si>
  <si>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</si>
  <si>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</si>
  <si>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</si>
  <si>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</si>
  <si>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</si>
  <si>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</si>
  <si>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</si>
  <si>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</si>
  <si>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</si>
  <si>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</si>
  <si>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</si>
  <si>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</si>
  <si>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</si>
  <si>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</si>
  <si>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</si>
  <si>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</si>
  <si>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</si>
  <si>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</si>
  <si>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</si>
  <si>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</si>
  <si>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</si>
  <si>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</si>
  <si>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</si>
  <si>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</si>
  <si>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</si>
  <si>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</si>
  <si>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</si>
  <si>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</si>
  <si>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</si>
  <si>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</si>
  <si>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</si>
  <si>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</si>
  <si>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</si>
  <si>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</si>
  <si>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</si>
  <si>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</si>
  <si>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</si>
  <si>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</si>
  <si>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</si>
  <si>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</si>
  <si>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</si>
  <si>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</si>
  <si>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</si>
  <si>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</si>
  <si>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</si>
  <si>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</si>
  <si>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</si>
  <si>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</si>
  <si>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</si>
  <si>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</si>
  <si>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</si>
  <si>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</si>
  <si>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</si>
  <si>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092029</t>
  </si>
  <si>
    <t>46</t>
  </si>
  <si>
    <t>02</t>
  </si>
  <si>
    <t>0</t>
  </si>
  <si>
    <t>000</t>
  </si>
  <si>
    <t>栃木県　足利市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</si>
  <si>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</si>
  <si>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</si>
  <si>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</si>
  <si>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</si>
  <si>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</si>
  <si>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</si>
  <si>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</si>
  <si>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</si>
  <si>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</si>
  <si>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</si>
  <si>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比率、料金回収率ともに100％を超えており、類似団体平均値と比較しても良好な数値を継続していることから、健全性は充分に確保しているといえます。今後も物価高騰による維持管理費用の増加が見込まれるため、更なる費用の削減、財源の確保に努めていく必要があります。
  累積欠損金比率は0％を維持し、流動比率も100％を大きく上回っており、現時点では企業の資金繰りである短期的な支払い能力は健全であり、安全性が担保されています。
  給水原価は、類似団体平均値と比較しても低い水準を保ち、安価で安定した工水の供給ができています。
【効率性】
  施設利用率は、類似団体平均値を上回り、適切な施設規模を維持しているといえますが、今後も契約数の増加が見込めないため現状維持（契約水量収益の確保）に努めていく必要があります。
</t>
    <phoneticPr fontId="5"/>
  </si>
  <si>
    <t xml:space="preserve">  保有資産全体では、有形固定資産減価償却率が増加し、類似団体平均値も上回っていることから、施設・設備等の老朽化が進行していると考えられます。
  また、管路経年化率も高い水準で推移していますので、経営戦略等をもとに、計画的かつ効率的な更新に取り組んでいく必要があります。
</t>
    <phoneticPr fontId="5"/>
  </si>
  <si>
    <t xml:space="preserve">  現状では、経営の健全性・効率性は確保されていますが、施設・設備等の老朽化が進んでいるため、収益と更新需要のバランスを考慮しながら、適切な更新計画（老朽化対策・投資のあり方）を検討してい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</si>
</sst>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66.45</c:v>
                </c:pt>
                <c:pt idx="1">
                  <c:v>66.36</c:v>
                </c:pt>
                <c:pt idx="2">
                  <c:v>68.86</c:v>
                </c:pt>
                <c:pt idx="3">
                  <c:v>67.94</c:v>
                </c:pt>
                <c:pt idx="4">
                  <c:v>68.55</c:v>
                </c:pt>
              </c:numCache>
            </c:numRef>
          </c:val>
          <c:extLst>
            <c:ext xmlns:c16="http://schemas.microsoft.com/office/drawing/2014/chart" uri="{C3380CC4-5D6E-409C-BE32-E72D297353CC}">
              <c16:uniqueId val="{00000000-1F7A-43B9-A20D-A36029704E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1F7A-43B9-A20D-A36029704E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66-4BC6-93D7-E30B24303A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3B66-4BC6-93D7-E30B24303A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137.44999999999999</c:v>
                </c:pt>
                <c:pt idx="1">
                  <c:v>120.12</c:v>
                </c:pt>
                <c:pt idx="2">
                  <c:v>122.26</c:v>
                </c:pt>
                <c:pt idx="3">
                  <c:v>122.76</c:v>
                </c:pt>
                <c:pt idx="4">
                  <c:v>116.74</c:v>
                </c:pt>
              </c:numCache>
            </c:numRef>
          </c:val>
          <c:extLst>
            <c:ext xmlns:c16="http://schemas.microsoft.com/office/drawing/2014/chart" uri="{C3380CC4-5D6E-409C-BE32-E72D297353CC}">
              <c16:uniqueId val="{00000000-DF43-4EE1-AA98-99E97163A7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DF43-4EE1-AA98-99E97163A7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76.58</c:v>
                </c:pt>
                <c:pt idx="1">
                  <c:v>76.58</c:v>
                </c:pt>
                <c:pt idx="2">
                  <c:v>76.58</c:v>
                </c:pt>
                <c:pt idx="3">
                  <c:v>76.58</c:v>
                </c:pt>
                <c:pt idx="4">
                  <c:v>76.58</c:v>
                </c:pt>
              </c:numCache>
            </c:numRef>
          </c:val>
          <c:extLst>
            <c:ext xmlns:c16="http://schemas.microsoft.com/office/drawing/2014/chart" uri="{C3380CC4-5D6E-409C-BE32-E72D297353CC}">
              <c16:uniqueId val="{00000000-F4DD-421A-ADEC-0C01FACD04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F4DD-421A-ADEC-0C01FACD04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1-4120-87E3-6195244D5D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86E1-4120-87E3-6195244D5D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11671.67</c:v>
                </c:pt>
                <c:pt idx="1">
                  <c:v>4025.78</c:v>
                </c:pt>
                <c:pt idx="2">
                  <c:v>11546.4</c:v>
                </c:pt>
                <c:pt idx="3">
                  <c:v>3092.45</c:v>
                </c:pt>
                <c:pt idx="4">
                  <c:v>8220.5400000000009</c:v>
                </c:pt>
              </c:numCache>
            </c:numRef>
          </c:val>
          <c:extLst>
            <c:ext xmlns:c16="http://schemas.microsoft.com/office/drawing/2014/chart" uri="{C3380CC4-5D6E-409C-BE32-E72D297353CC}">
              <c16:uniqueId val="{00000000-DD1D-4434-AEF4-93943FDC60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DD1D-4434-AEF4-93943FDC60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B-4887-ABD7-86F830E2D6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279B-4887-ABD7-86F830E2D6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130.19999999999999</c:v>
                </c:pt>
                <c:pt idx="1">
                  <c:v>114.33</c:v>
                </c:pt>
                <c:pt idx="2">
                  <c:v>116.23</c:v>
                </c:pt>
                <c:pt idx="3">
                  <c:v>113.1</c:v>
                </c:pt>
                <c:pt idx="4">
                  <c:v>111.29</c:v>
                </c:pt>
              </c:numCache>
            </c:numRef>
          </c:val>
          <c:extLst>
            <c:ext xmlns:c16="http://schemas.microsoft.com/office/drawing/2014/chart" uri="{C3380CC4-5D6E-409C-BE32-E72D297353CC}">
              <c16:uniqueId val="{00000000-E2EB-4C5C-98B1-937EFC271B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E2EB-4C5C-98B1-937EFC271B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13.07</c:v>
                </c:pt>
                <c:pt idx="1">
                  <c:v>14.87</c:v>
                </c:pt>
                <c:pt idx="2">
                  <c:v>14.63</c:v>
                </c:pt>
                <c:pt idx="3">
                  <c:v>15.03</c:v>
                </c:pt>
                <c:pt idx="4">
                  <c:v>15.28</c:v>
                </c:pt>
              </c:numCache>
            </c:numRef>
          </c:val>
          <c:extLst>
            <c:ext xmlns:c16="http://schemas.microsoft.com/office/drawing/2014/chart" uri="{C3380CC4-5D6E-409C-BE32-E72D297353CC}">
              <c16:uniqueId val="{00000000-2D64-4BD1-AD8B-31498E44A0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2D64-4BD1-AD8B-31498E44A0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49.86</c:v>
                </c:pt>
                <c:pt idx="1">
                  <c:v>48.84</c:v>
                </c:pt>
                <c:pt idx="2">
                  <c:v>48.43</c:v>
                </c:pt>
                <c:pt idx="3">
                  <c:v>49.13</c:v>
                </c:pt>
                <c:pt idx="4">
                  <c:v>48.76</c:v>
                </c:pt>
              </c:numCache>
            </c:numRef>
          </c:val>
          <c:extLst>
            <c:ext xmlns:c16="http://schemas.microsoft.com/office/drawing/2014/chart" uri="{C3380CC4-5D6E-409C-BE32-E72D297353CC}">
              <c16:uniqueId val="{00000000-886E-4F24-BFA8-689786D4EB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886E-4F24-BFA8-689786D4EB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62.8</c:v>
                </c:pt>
                <c:pt idx="1">
                  <c:v>62.8</c:v>
                </c:pt>
                <c:pt idx="2">
                  <c:v>62.8</c:v>
                </c:pt>
                <c:pt idx="3">
                  <c:v>62.8</c:v>
                </c:pt>
                <c:pt idx="4">
                  <c:v>62.8</c:v>
                </c:pt>
              </c:numCache>
            </c:numRef>
          </c:val>
          <c:extLst>
            <c:ext xmlns:c16="http://schemas.microsoft.com/office/drawing/2014/chart" uri="{C3380CC4-5D6E-409C-BE32-E72D297353CC}">
              <c16:uniqueId val="{00000000-F534-4706-A216-79ACAC65BA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F534-4706-A216-79ACAC65BA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栃木県　足利市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17552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98.7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22608</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137.44999999999999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120.12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122.26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122.76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116.74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11671.67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4025.78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11546.4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3092.45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8220.5400000000009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114.99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110.04</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115</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110.28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75.56</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68.38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66.13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70.209999999999994</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67.7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786.06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771.18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815.18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808.62</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717.27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450.91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444.01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413.29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408.48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383.72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130.19999999999999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114.33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116.23</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113.1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111.29</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13.07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14.87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14.63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15.03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15.28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49.86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48.84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48.43</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49.13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48.76</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62.8</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62.8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62.8</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62.8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62.8</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103.39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96.49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101.92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98.05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100.19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30.96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33.229999999999997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31.6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32.869999999999997</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45.51</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44.67</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41.71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47.02</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47.4</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64.14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63.89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64.7</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65.38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68.25</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66.45</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66.36</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68.86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67.94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68.55</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76.58</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76.58</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76.58</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76.58</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76.58</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54.51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55.38</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56.07</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55.87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56.81</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36.58</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40.880000000000003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41.24</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39.020000000000003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39.57</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0.36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0.31</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0.03</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dMJY2AKDihpy63VqL46hPVR+AdJtgSA1tmS7njKSbU34uGlmgXKvSYabwYadHdJMY59IQ/wMUhyEJCbuZcphQ==" saltValue="yeBjGVsRSabyu2f8SOTL/g=="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137.44999999999999</v>
      </c>
      <c r="U6" s="35">
        <f>U7</f>
        <v>120.12</v>
      </c>
      <c r="V6" s="35">
        <f>V7</f>
        <v>122.26</v>
      </c>
      <c r="W6" s="35">
        <f>W7</f>
        <v>122.76</v>
      </c>
      <c r="X6" s="35">
        <f t="shared" si="3"/>
        <v>116.74</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11671.67</v>
      </c>
      <c r="AQ6" s="35">
        <f>AQ7</f>
        <v>4025.78</v>
      </c>
      <c r="AR6" s="35">
        <f>AR7</f>
        <v>11546.4</v>
      </c>
      <c r="AS6" s="35">
        <f>AS7</f>
        <v>3092.45</v>
      </c>
      <c r="AT6" s="35">
        <f t="shared" si="3"/>
        <v>8220.5400000000009</v>
      </c>
      <c r="AU6" s="35">
        <f t="shared" si="3"/>
        <v>786.06</v>
      </c>
      <c r="AV6" s="35">
        <f t="shared" si="3"/>
        <v>771.18</v>
      </c>
      <c r="AW6" s="35">
        <f t="shared" si="3"/>
        <v>815.18</v>
      </c>
      <c r="AX6" s="35">
        <f t="shared" si="3"/>
        <v>808.62</v>
      </c>
      <c r="AY6" s="35">
        <f t="shared" si="3"/>
        <v>717.27</v>
      </c>
      <c r="AZ6" s="33" t="str">
        <f>IF(AZ7="-","【-】","【"&amp;SUBSTITUTE(TEXT(AZ7,"#,##0.00"),"-","△")&amp;"】")</f>
        <v>【494.95】</v>
      </c>
      <c r="BA6" s="35">
        <f t="shared" si="3"/>
        <v>0</v>
      </c>
      <c r="BB6" s="35">
        <f>BB7</f>
        <v>0</v>
      </c>
      <c r="BC6" s="35">
        <f>BC7</f>
        <v>0</v>
      </c>
      <c r="BD6" s="35">
        <f>BD7</f>
        <v>0</v>
      </c>
      <c r="BE6" s="35">
        <f t="shared" si="3"/>
        <v>0</v>
      </c>
      <c r="BF6" s="35">
        <f t="shared" si="3"/>
        <v>450.91</v>
      </c>
      <c r="BG6" s="35">
        <f t="shared" si="3"/>
        <v>444.01</v>
      </c>
      <c r="BH6" s="35">
        <f t="shared" si="3"/>
        <v>413.29</v>
      </c>
      <c r="BI6" s="35">
        <f t="shared" si="3"/>
        <v>408.48</v>
      </c>
      <c r="BJ6" s="35">
        <f t="shared" si="3"/>
        <v>383.72</v>
      </c>
      <c r="BK6" s="33" t="str">
        <f>IF(BK7="-","【-】","【"&amp;SUBSTITUTE(TEXT(BK7,"#,##0.00"),"-","△")&amp;"】")</f>
        <v>【229.84】</v>
      </c>
      <c r="BL6" s="35">
        <f t="shared" si="3"/>
        <v>130.19999999999999</v>
      </c>
      <c r="BM6" s="35">
        <f>BM7</f>
        <v>114.33</v>
      </c>
      <c r="BN6" s="35">
        <f>BN7</f>
        <v>116.23</v>
      </c>
      <c r="BO6" s="35">
        <f>BO7</f>
        <v>113.1</v>
      </c>
      <c r="BP6" s="35">
        <f t="shared" si="3"/>
        <v>111.29</v>
      </c>
      <c r="BQ6" s="35">
        <f t="shared" si="3"/>
        <v>103.39</v>
      </c>
      <c r="BR6" s="35">
        <f t="shared" si="3"/>
        <v>96.49</v>
      </c>
      <c r="BS6" s="35">
        <f t="shared" si="3"/>
        <v>101.92</v>
      </c>
      <c r="BT6" s="35">
        <f t="shared" si="3"/>
        <v>98.05</v>
      </c>
      <c r="BU6" s="35">
        <f t="shared" si="3"/>
        <v>100.19</v>
      </c>
      <c r="BV6" s="33" t="str">
        <f>IF(BV7="-","【-】","【"&amp;SUBSTITUTE(TEXT(BV7,"#,##0.00"),"-","△")&amp;"】")</f>
        <v>【110.13】</v>
      </c>
      <c r="BW6" s="35">
        <f t="shared" si="3"/>
        <v>13.07</v>
      </c>
      <c r="BX6" s="35">
        <f>BX7</f>
        <v>14.87</v>
      </c>
      <c r="BY6" s="35">
        <f>BY7</f>
        <v>14.63</v>
      </c>
      <c r="BZ6" s="35">
        <f>BZ7</f>
        <v>15.03</v>
      </c>
      <c r="CA6" s="35">
        <f t="shared" si="3"/>
        <v>15.28</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49.86</v>
      </c>
      <c r="CI6" s="35">
        <f>CI7</f>
        <v>48.84</v>
      </c>
      <c r="CJ6" s="35">
        <f>CJ7</f>
        <v>48.43</v>
      </c>
      <c r="CK6" s="35">
        <f>CK7</f>
        <v>49.13</v>
      </c>
      <c r="CL6" s="35">
        <f t="shared" si="5"/>
        <v>48.76</v>
      </c>
      <c r="CM6" s="35">
        <f t="shared" si="5"/>
        <v>45.51</v>
      </c>
      <c r="CN6" s="35">
        <f t="shared" si="5"/>
        <v>44.67</v>
      </c>
      <c r="CO6" s="35">
        <f t="shared" si="5"/>
        <v>41.71</v>
      </c>
      <c r="CP6" s="35">
        <f t="shared" si="5"/>
        <v>47.02</v>
      </c>
      <c r="CQ6" s="35">
        <f t="shared" si="5"/>
        <v>47.4</v>
      </c>
      <c r="CR6" s="33" t="str">
        <f>IF(CR7="-","【-】","【"&amp;SUBSTITUTE(TEXT(CR7,"#,##0.00"),"-","△")&amp;"】")</f>
        <v>【52.61】</v>
      </c>
      <c r="CS6" s="35">
        <f t="shared" ref="CS6:DB6" si="6">CS7</f>
        <v>62.8</v>
      </c>
      <c r="CT6" s="35">
        <f>CT7</f>
        <v>62.8</v>
      </c>
      <c r="CU6" s="35">
        <f>CU7</f>
        <v>62.8</v>
      </c>
      <c r="CV6" s="35">
        <f>CV7</f>
        <v>62.8</v>
      </c>
      <c r="CW6" s="35">
        <f t="shared" si="6"/>
        <v>62.8</v>
      </c>
      <c r="CX6" s="35">
        <f t="shared" si="6"/>
        <v>64.14</v>
      </c>
      <c r="CY6" s="35">
        <f t="shared" si="6"/>
        <v>63.89</v>
      </c>
      <c r="CZ6" s="35">
        <f t="shared" si="6"/>
        <v>64.7</v>
      </c>
      <c r="DA6" s="35">
        <f t="shared" si="6"/>
        <v>65.38</v>
      </c>
      <c r="DB6" s="35">
        <f t="shared" si="6"/>
        <v>68.25</v>
      </c>
      <c r="DC6" s="33" t="str">
        <f>IF(DC7="-","【-】","【"&amp;SUBSTITUTE(TEXT(DC7,"#,##0.00"),"-","△")&amp;"】")</f>
        <v>【77.52】</v>
      </c>
      <c r="DD6" s="35">
        <f t="shared" ref="DD6:DM6" si="7">DD7</f>
        <v>66.45</v>
      </c>
      <c r="DE6" s="35">
        <f>DE7</f>
        <v>66.36</v>
      </c>
      <c r="DF6" s="35">
        <f>DF7</f>
        <v>68.86</v>
      </c>
      <c r="DG6" s="35">
        <f>DG7</f>
        <v>67.94</v>
      </c>
      <c r="DH6" s="35">
        <f t="shared" si="7"/>
        <v>68.55</v>
      </c>
      <c r="DI6" s="35">
        <f t="shared" si="7"/>
        <v>54.51</v>
      </c>
      <c r="DJ6" s="35">
        <f t="shared" si="7"/>
        <v>55.38</v>
      </c>
      <c r="DK6" s="35">
        <f t="shared" si="7"/>
        <v>56.07</v>
      </c>
      <c r="DL6" s="35">
        <f t="shared" si="7"/>
        <v>55.87</v>
      </c>
      <c r="DM6" s="35">
        <f t="shared" si="7"/>
        <v>56.81</v>
      </c>
      <c r="DN6" s="33" t="str">
        <f>IF(DN7="-","【-】","【"&amp;SUBSTITUTE(TEXT(DN7,"#,##0.00"),"-","△")&amp;"】")</f>
        <v>【61.16】</v>
      </c>
      <c r="DO6" s="35">
        <f t="shared" ref="DO6:DX6" si="8">DO7</f>
        <v>76.58</v>
      </c>
      <c r="DP6" s="35">
        <f>DP7</f>
        <v>76.58</v>
      </c>
      <c r="DQ6" s="35">
        <f>DQ7</f>
        <v>76.58</v>
      </c>
      <c r="DR6" s="35">
        <f>DR7</f>
        <v>76.58</v>
      </c>
      <c r="DS6" s="35">
        <f t="shared" si="8"/>
        <v>76.58</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36000</v>
      </c>
      <c r="L7" s="37" t="s">
        <v>96</v>
      </c>
      <c r="M7" s="38">
        <v>1</v>
      </c>
      <c r="N7" s="38">
        <v>17552</v>
      </c>
      <c r="O7" s="39" t="s">
        <v>97</v>
      </c>
      <c r="P7" s="39">
        <v>98.7</v>
      </c>
      <c r="Q7" s="38">
        <v>11</v>
      </c>
      <c r="R7" s="38">
        <v>22608</v>
      </c>
      <c r="S7" s="37" t="s">
        <v>98</v>
      </c>
      <c r="T7" s="40">
        <v>137.44999999999999</v>
      </c>
      <c r="U7" s="40">
        <v>120.12</v>
      </c>
      <c r="V7" s="40">
        <v>122.26</v>
      </c>
      <c r="W7" s="40">
        <v>122.76</v>
      </c>
      <c r="X7" s="40">
        <v>116.74</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11671.67</v>
      </c>
      <c r="AQ7" s="40">
        <v>4025.78</v>
      </c>
      <c r="AR7" s="40">
        <v>11546.4</v>
      </c>
      <c r="AS7" s="40">
        <v>3092.45</v>
      </c>
      <c r="AT7" s="40">
        <v>8220.5400000000009</v>
      </c>
      <c r="AU7" s="40">
        <v>786.06</v>
      </c>
      <c r="AV7" s="40">
        <v>771.18</v>
      </c>
      <c r="AW7" s="40">
        <v>815.18</v>
      </c>
      <c r="AX7" s="40">
        <v>808.62</v>
      </c>
      <c r="AY7" s="40">
        <v>717.27</v>
      </c>
      <c r="AZ7" s="40">
        <v>494.95</v>
      </c>
      <c r="BA7" s="40">
        <v>0</v>
      </c>
      <c r="BB7" s="40">
        <v>0</v>
      </c>
      <c r="BC7" s="40">
        <v>0</v>
      </c>
      <c r="BD7" s="40">
        <v>0</v>
      </c>
      <c r="BE7" s="40">
        <v>0</v>
      </c>
      <c r="BF7" s="40">
        <v>450.91</v>
      </c>
      <c r="BG7" s="40">
        <v>444.01</v>
      </c>
      <c r="BH7" s="40">
        <v>413.29</v>
      </c>
      <c r="BI7" s="40">
        <v>408.48</v>
      </c>
      <c r="BJ7" s="40">
        <v>383.72</v>
      </c>
      <c r="BK7" s="40">
        <v>229.84</v>
      </c>
      <c r="BL7" s="40">
        <v>130.19999999999999</v>
      </c>
      <c r="BM7" s="40">
        <v>114.33</v>
      </c>
      <c r="BN7" s="40">
        <v>116.23</v>
      </c>
      <c r="BO7" s="40">
        <v>113.1</v>
      </c>
      <c r="BP7" s="40">
        <v>111.29</v>
      </c>
      <c r="BQ7" s="40">
        <v>103.39</v>
      </c>
      <c r="BR7" s="40">
        <v>96.49</v>
      </c>
      <c r="BS7" s="40">
        <v>101.92</v>
      </c>
      <c r="BT7" s="40">
        <v>98.05</v>
      </c>
      <c r="BU7" s="40">
        <v>100.19</v>
      </c>
      <c r="BV7" s="40">
        <v>110.13</v>
      </c>
      <c r="BW7" s="40">
        <v>13.07</v>
      </c>
      <c r="BX7" s="40">
        <v>14.87</v>
      </c>
      <c r="BY7" s="40">
        <v>14.63</v>
      </c>
      <c r="BZ7" s="40">
        <v>15.03</v>
      </c>
      <c r="CA7" s="40">
        <v>15.28</v>
      </c>
      <c r="CB7" s="40">
        <v>30.96</v>
      </c>
      <c r="CC7" s="40">
        <v>33.229999999999997</v>
      </c>
      <c r="CD7" s="40">
        <v>31.6</v>
      </c>
      <c r="CE7" s="40">
        <v>33.26</v>
      </c>
      <c r="CF7" s="40">
        <v>32.869999999999997</v>
      </c>
      <c r="CG7" s="40">
        <v>19.72</v>
      </c>
      <c r="CH7" s="40">
        <v>49.86</v>
      </c>
      <c r="CI7" s="40">
        <v>48.84</v>
      </c>
      <c r="CJ7" s="40">
        <v>48.43</v>
      </c>
      <c r="CK7" s="40">
        <v>49.13</v>
      </c>
      <c r="CL7" s="40">
        <v>48.76</v>
      </c>
      <c r="CM7" s="40">
        <v>45.51</v>
      </c>
      <c r="CN7" s="40">
        <v>44.67</v>
      </c>
      <c r="CO7" s="40">
        <v>41.71</v>
      </c>
      <c r="CP7" s="40">
        <v>47.02</v>
      </c>
      <c r="CQ7" s="40">
        <v>47.4</v>
      </c>
      <c r="CR7" s="40">
        <v>52.61</v>
      </c>
      <c r="CS7" s="40">
        <v>62.8</v>
      </c>
      <c r="CT7" s="40">
        <v>62.8</v>
      </c>
      <c r="CU7" s="40">
        <v>62.8</v>
      </c>
      <c r="CV7" s="40">
        <v>62.8</v>
      </c>
      <c r="CW7" s="40">
        <v>62.8</v>
      </c>
      <c r="CX7" s="40">
        <v>64.14</v>
      </c>
      <c r="CY7" s="40">
        <v>63.89</v>
      </c>
      <c r="CZ7" s="40">
        <v>64.7</v>
      </c>
      <c r="DA7" s="40">
        <v>65.38</v>
      </c>
      <c r="DB7" s="40">
        <v>68.25</v>
      </c>
      <c r="DC7" s="40">
        <v>77.52</v>
      </c>
      <c r="DD7" s="40">
        <v>66.45</v>
      </c>
      <c r="DE7" s="40">
        <v>66.36</v>
      </c>
      <c r="DF7" s="40">
        <v>68.86</v>
      </c>
      <c r="DG7" s="40">
        <v>67.94</v>
      </c>
      <c r="DH7" s="40">
        <v>68.55</v>
      </c>
      <c r="DI7" s="40">
        <v>54.51</v>
      </c>
      <c r="DJ7" s="40">
        <v>55.38</v>
      </c>
      <c r="DK7" s="40">
        <v>56.07</v>
      </c>
      <c r="DL7" s="40">
        <v>55.87</v>
      </c>
      <c r="DM7" s="40">
        <v>56.81</v>
      </c>
      <c r="DN7" s="40">
        <v>61.16</v>
      </c>
      <c r="DO7" s="40">
        <v>76.58</v>
      </c>
      <c r="DP7" s="40">
        <v>76.58</v>
      </c>
      <c r="DQ7" s="40">
        <v>76.58</v>
      </c>
      <c r="DR7" s="40">
        <v>76.58</v>
      </c>
      <c r="DS7" s="40">
        <v>76.58</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137.44999999999999</v>
      </c>
      <c r="V11" s="48">
        <f>IF(U6="-",NA(),U6)</f>
        <v>120.12</v>
      </c>
      <c r="W11" s="48">
        <f>IF(V6="-",NA(),V6)</f>
        <v>122.26</v>
      </c>
      <c r="X11" s="48">
        <f>IF(W6="-",NA(),W6)</f>
        <v>122.76</v>
      </c>
      <c r="Y11" s="48">
        <f>IF(X6="-",NA(),X6)</f>
        <v>116.74</v>
      </c>
      <c r="AE11" s="47" t="s">
        <v>23</v>
      </c>
      <c r="AF11" s="48">
        <f>IF(AE6="-",NA(),AE6)</f>
        <v>0</v>
      </c>
      <c r="AG11" s="48">
        <f>IF(AF6="-",NA(),AF6)</f>
        <v>0</v>
      </c>
      <c r="AH11" s="48">
        <f>IF(AG6="-",NA(),AG6)</f>
        <v>0</v>
      </c>
      <c r="AI11" s="48">
        <f>IF(AH6="-",NA(),AH6)</f>
        <v>0</v>
      </c>
      <c r="AJ11" s="48">
        <f>IF(AI6="-",NA(),AI6)</f>
        <v>0</v>
      </c>
      <c r="AP11" s="47" t="s">
        <v>23</v>
      </c>
      <c r="AQ11" s="48">
        <f>IF(AP6="-",NA(),AP6)</f>
        <v>11671.67</v>
      </c>
      <c r="AR11" s="48">
        <f>IF(AQ6="-",NA(),AQ6)</f>
        <v>4025.78</v>
      </c>
      <c r="AS11" s="48">
        <f>IF(AR6="-",NA(),AR6)</f>
        <v>11546.4</v>
      </c>
      <c r="AT11" s="48">
        <f>IF(AS6="-",NA(),AS6)</f>
        <v>3092.45</v>
      </c>
      <c r="AU11" s="48">
        <f>IF(AT6="-",NA(),AT6)</f>
        <v>8220.5400000000009</v>
      </c>
      <c r="BA11" s="47" t="s">
        <v>23</v>
      </c>
      <c r="BB11" s="48">
        <f>IF(BA6="-",NA(),BA6)</f>
        <v>0</v>
      </c>
      <c r="BC11" s="48">
        <f>IF(BB6="-",NA(),BB6)</f>
        <v>0</v>
      </c>
      <c r="BD11" s="48">
        <f>IF(BC6="-",NA(),BC6)</f>
        <v>0</v>
      </c>
      <c r="BE11" s="48">
        <f>IF(BD6="-",NA(),BD6)</f>
        <v>0</v>
      </c>
      <c r="BF11" s="48">
        <f>IF(BE6="-",NA(),BE6)</f>
        <v>0</v>
      </c>
      <c r="BL11" s="47" t="s">
        <v>23</v>
      </c>
      <c r="BM11" s="48">
        <f>IF(BL6="-",NA(),BL6)</f>
        <v>130.19999999999999</v>
      </c>
      <c r="BN11" s="48">
        <f>IF(BM6="-",NA(),BM6)</f>
        <v>114.33</v>
      </c>
      <c r="BO11" s="48">
        <f>IF(BN6="-",NA(),BN6)</f>
        <v>116.23</v>
      </c>
      <c r="BP11" s="48">
        <f>IF(BO6="-",NA(),BO6)</f>
        <v>113.1</v>
      </c>
      <c r="BQ11" s="48">
        <f>IF(BP6="-",NA(),BP6)</f>
        <v>111.29</v>
      </c>
      <c r="BW11" s="47" t="s">
        <v>23</v>
      </c>
      <c r="BX11" s="48">
        <f>IF(BW6="-",NA(),BW6)</f>
        <v>13.07</v>
      </c>
      <c r="BY11" s="48">
        <f>IF(BX6="-",NA(),BX6)</f>
        <v>14.87</v>
      </c>
      <c r="BZ11" s="48">
        <f>IF(BY6="-",NA(),BY6)</f>
        <v>14.63</v>
      </c>
      <c r="CA11" s="48">
        <f>IF(BZ6="-",NA(),BZ6)</f>
        <v>15.03</v>
      </c>
      <c r="CB11" s="48">
        <f>IF(CA6="-",NA(),CA6)</f>
        <v>15.28</v>
      </c>
      <c r="CH11" s="47" t="s">
        <v>23</v>
      </c>
      <c r="CI11" s="48">
        <f>IF(CH6="-",NA(),CH6)</f>
        <v>49.86</v>
      </c>
      <c r="CJ11" s="48">
        <f>IF(CI6="-",NA(),CI6)</f>
        <v>48.84</v>
      </c>
      <c r="CK11" s="48">
        <f>IF(CJ6="-",NA(),CJ6)</f>
        <v>48.43</v>
      </c>
      <c r="CL11" s="48">
        <f>IF(CK6="-",NA(),CK6)</f>
        <v>49.13</v>
      </c>
      <c r="CM11" s="48">
        <f>IF(CL6="-",NA(),CL6)</f>
        <v>48.76</v>
      </c>
      <c r="CS11" s="47" t="s">
        <v>23</v>
      </c>
      <c r="CT11" s="48">
        <f>IF(CS6="-",NA(),CS6)</f>
        <v>62.8</v>
      </c>
      <c r="CU11" s="48">
        <f>IF(CT6="-",NA(),CT6)</f>
        <v>62.8</v>
      </c>
      <c r="CV11" s="48">
        <f>IF(CU6="-",NA(),CU6)</f>
        <v>62.8</v>
      </c>
      <c r="CW11" s="48">
        <f>IF(CV6="-",NA(),CV6)</f>
        <v>62.8</v>
      </c>
      <c r="CX11" s="48">
        <f>IF(CW6="-",NA(),CW6)</f>
        <v>62.8</v>
      </c>
      <c r="DD11" s="47" t="s">
        <v>23</v>
      </c>
      <c r="DE11" s="48">
        <f>IF(DD6="-",NA(),DD6)</f>
        <v>66.45</v>
      </c>
      <c r="DF11" s="48">
        <f>IF(DE6="-",NA(),DE6)</f>
        <v>66.36</v>
      </c>
      <c r="DG11" s="48">
        <f>IF(DF6="-",NA(),DF6)</f>
        <v>68.86</v>
      </c>
      <c r="DH11" s="48">
        <f>IF(DG6="-",NA(),DG6)</f>
        <v>67.94</v>
      </c>
      <c r="DI11" s="48">
        <f>IF(DH6="-",NA(),DH6)</f>
        <v>68.55</v>
      </c>
      <c r="DO11" s="47" t="s">
        <v>23</v>
      </c>
      <c r="DP11" s="48">
        <f>IF(DO6="-",NA(),DO6)</f>
        <v>76.58</v>
      </c>
      <c r="DQ11" s="48">
        <f>IF(DP6="-",NA(),DP6)</f>
        <v>76.58</v>
      </c>
      <c r="DR11" s="48">
        <f>IF(DQ6="-",NA(),DQ6)</f>
        <v>76.58</v>
      </c>
      <c r="DS11" s="48">
        <f>IF(DR6="-",NA(),DR6)</f>
        <v>76.58</v>
      </c>
      <c r="DT11" s="48">
        <f>IF(DS6="-",NA(),DS6)</f>
        <v>76.58</v>
      </c>
      <c r="DZ11" s="47" t="s">
        <v>23</v>
      </c>
      <c r="EA11" s="48">
        <f>IF(DZ6="-",NA(),DZ6)</f>
        <v>0</v>
      </c>
      <c r="EB11" s="48">
        <f>IF(EA6="-",NA(),EA6)</f>
        <v>0</v>
      </c>
      <c r="EC11" s="48">
        <f>IF(EB6="-",NA(),EB6)</f>
        <v>0</v>
      </c>
      <c r="ED11" s="48">
        <f>IF(EC6="-",NA(),EC6)</f>
        <v>0</v>
      </c>
      <c r="EE11" s="48">
        <f>IF(ED6="-",NA(),ED6)</f>
        <v>0</v>
      </c>
    </row>
    <row r="12" spans="1:140" x14ac:dyDescent="0.2">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dcterms:modified xsi:type="dcterms:W3CDTF">2025-02-28T10:27:30Z</dcterms:modified>
</cp:coreProperties>
</file>