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WWpq6b8/wTf8QNj78Qhl5UiYCgn9hyeVG/TTkpa/d9vgDPGCYpcPudV9OERAYmLcI9IDj7S5posr1lssQmzAdw==" workbookSaltValue="60Bo7I4fVNlLJbBzTkRM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<sst xmlns="http://schemas.openxmlformats.org/spreadsheetml/2006/main" count="236" uniqueCount="120">
  <si>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</si>
  <si>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</si>
  <si>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</si>
  <si>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</si>
  <si>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</si>
  <si>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</si>
  <si>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</si>
  <si>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</si>
  <si>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</si>
  <si>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</si>
  <si>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</si>
  <si>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</si>
  <si>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</si>
  <si>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</si>
  <si>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</si>
  <si>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</si>
  <si>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</si>
  <si>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</si>
  <si>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</si>
  <si>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</si>
  <si>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</si>
  <si>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</si>
  <si>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</si>
  <si>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</si>
  <si>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</si>
  <si>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</si>
  <si>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</si>
  <si>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</si>
  <si>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</si>
  <si>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</si>
  <si>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</si>
  <si>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</si>
  <si>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</si>
  <si>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</si>
  <si>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</si>
  <si>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</si>
  <si>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</si>
  <si>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</si>
  <si>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</si>
  <si>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</si>
  <si>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</si>
  <si>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</si>
  <si>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</si>
  <si>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</si>
  <si>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</si>
  <si>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</si>
  <si>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</si>
  <si>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</si>
  <si>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</si>
  <si>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</si>
  <si>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</si>
  <si>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</si>
  <si>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</si>
  <si>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</si>
  <si>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</si>
  <si>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</si>
  <si>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</si>
  <si>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</si>
  <si>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</si>
  <si>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</si>
  <si>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</si>
  <si>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</si>
  <si>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</si>
  <si>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</si>
  <si>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</si>
  <si>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</si>
  <si>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</si>
  <si>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</si>
  <si>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</si>
  <si>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</si>
  <si>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</si>
  <si>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</si>
  <si>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</si>
  <si>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</si>
  <si>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</si>
  <si>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</si>
  <si>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</si>
  <si>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</si>
  <si>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</si>
  <si>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</si>
  <si>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</si>
  <si>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</si>
  <si>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</si>
  <si>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</si>
  <si>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</si>
  <si>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</si>
  <si>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</si>
  <si>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</si>
  <si>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</si>
  <si>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</si>
  <si>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</si>
  <si>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</si>
  <si>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</si>
  <si>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</si>
  <si>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</si>
  <si>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</si>
  <si>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</si>
  <si>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</si>
  <si>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</si>
  <si>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</si>
  <si>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</si>
  <si>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</si>
  <si>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</si>
  <si>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</si>
  <si>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</si>
  <si>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</si>
  <si>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</si>
  <si>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</si>
  <si>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</si>
  <si>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</si>
  <si>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</si>
  <si>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</si>
  <si>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</si>
  <si>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</si>
  <si>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</si>
  <si>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</si>
  <si>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</si>
  <si>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は令和2年4月からの公営企業会計適用に伴い、出納整理期間を設けず、3月末で会計を閉鎖したため、施設利用率及び水洗化率以外の各種比率については、算出時の内訳が前年度と異なっております。
　⑦の施設利用率については、類似団体平均値より高いことから、類似団体と比較して効率的な汚水処理が行われていると考えられます。
　⑧の水洗化率は、類似団体、全国平均を下回っていますが、近年、改善傾向です。これは、下水道未接続世帯に対する接続促進活動などの成果によると考えており、今後も使用料収入の確保などのため、積極的に取り組みます。</t>
    <rPh sb="1" eb="3">
      <t>レイワ</t>
    </rPh>
    <rPh sb="3" eb="4">
      <t>モト</t>
    </rPh>
    <rPh sb="4" eb="6">
      <t>ネンド</t>
    </rPh>
    <rPh sb="7" eb="9">
      <t>レイワ</t>
    </rPh>
    <rPh sb="12" eb="13">
      <t>ガツ</t>
    </rPh>
    <rPh sb="16" eb="18">
      <t>コウエイ</t>
    </rPh>
    <rPh sb="18" eb="20">
      <t>キギョウ</t>
    </rPh>
    <rPh sb="20" eb="22">
      <t>カイケイ</t>
    </rPh>
    <rPh sb="22" eb="24">
      <t>テキヨウ</t>
    </rPh>
    <rPh sb="25" eb="26">
      <t>トモナ</t>
    </rPh>
    <rPh sb="28" eb="30">
      <t>スイトウ</t>
    </rPh>
    <rPh sb="30" eb="32">
      <t>セイリ</t>
    </rPh>
    <rPh sb="32" eb="34">
      <t>キカン</t>
    </rPh>
    <rPh sb="35" eb="36">
      <t>モウ</t>
    </rPh>
    <rPh sb="40" eb="41">
      <t>ガツ</t>
    </rPh>
    <rPh sb="41" eb="42">
      <t>マツ</t>
    </rPh>
    <rPh sb="43" eb="45">
      <t>カイケイ</t>
    </rPh>
    <rPh sb="46" eb="48">
      <t>ヘイサ</t>
    </rPh>
    <rPh sb="53" eb="55">
      <t>シセツ</t>
    </rPh>
    <rPh sb="55" eb="57">
      <t>リヨウ</t>
    </rPh>
    <rPh sb="57" eb="58">
      <t>リツ</t>
    </rPh>
    <rPh sb="58" eb="59">
      <t>オヨ</t>
    </rPh>
    <rPh sb="60" eb="63">
      <t>スイセンカ</t>
    </rPh>
    <rPh sb="63" eb="64">
      <t>リツ</t>
    </rPh>
    <rPh sb="64" eb="66">
      <t>イガイ</t>
    </rPh>
    <rPh sb="67" eb="69">
      <t>カクシュ</t>
    </rPh>
    <rPh sb="69" eb="71">
      <t>ヒリツ</t>
    </rPh>
    <rPh sb="77" eb="79">
      <t>サンシュツ</t>
    </rPh>
    <rPh sb="79" eb="80">
      <t>トキ</t>
    </rPh>
    <rPh sb="81" eb="83">
      <t>ウチワケ</t>
    </rPh>
    <rPh sb="84" eb="87">
      <t>ゼンネンド</t>
    </rPh>
    <rPh sb="88" eb="89">
      <t>コト</t>
    </rPh>
    <rPh sb="112" eb="114">
      <t>ルイジ</t>
    </rPh>
    <rPh sb="114" eb="116">
      <t>ダンタイ</t>
    </rPh>
    <rPh sb="116" eb="119">
      <t>ヘイキンチ</t>
    </rPh>
    <phoneticPr fontId="4"/>
  </si>
  <si>
    <t>　本市の下水道は昭和39年に事業に着手しており、年月の経過により管渠の老朽化が進んでいる状態であり、今後、計画的に改築・更新を実施する必要があります。
　改築・更新を行うにあたっては、既存施設の有効活用や長寿命化を図り、ライフサイクルコストを低減させるほか、施設の改修・修繕・更新や維持管理に要する経費を平準化させるストックマネジメント計画を策定します。</t>
    <rPh sb="1" eb="2">
      <t>ホン</t>
    </rPh>
    <phoneticPr fontId="4"/>
  </si>
  <si>
    <t>　本市の公共下水道事業は、計画面積の約９割の整備が終了しており、現在は、整備から維持管理に軸足を移した経営が必要になっています。
　こうした中、管路施設や処理施設の老朽化が進んでいることから、事業を安定的に持続させるためには、施設の耐震化や長寿命化を進めるとともに、改築・更新を計画的に実施する必要があります。
　また、人口減少や節水機器の普及などにより、使用料収入は減少傾向である一方、今後、施設・設備の更新費用が増加していくことを考慮すると、経営は厳しさを増すことが見込まれるため、水洗化率の向上など使用料収入の確保に向けより一層力を入れるとともに、不明水対策などを進め、維持管理経費の抑制を図ることが重要な課題であると考えています。</t>
    <rPh sb="1" eb="2">
      <t>ホン</t>
    </rPh>
    <rPh sb="261" eb="262">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</si>
</sst>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0.15</c:v>
                </c:pt>
                <c:pt idx="1">
                  <c:v>0.32</c:v>
                </c:pt>
                <c:pt idx="2">
                  <c:v>0.38</c:v>
                </c:pt>
                <c:pt idx="3">
                  <c:v>0.47</c:v>
                </c:pt>
                <c:pt idx="4">
                  <c:v>0.41</c:v>
                </c:pt>
              </c:numCache>
            </c:numRef>
          </c:val>
          <c:extLst>
            <c:ext xmlns:c16="http://schemas.microsoft.com/office/drawing/2014/chart" uri="{C3380CC4-5D6E-409C-BE32-E72D297353CC}">
              <c16:uniqueId val="{00000000-7DC1-44B4-9CBE-97DF8F9BC0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7DC1-44B4-9CBE-97DF8F9BC0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74.459999999999994</c:v>
                </c:pt>
                <c:pt idx="1">
                  <c:v>74.58</c:v>
                </c:pt>
                <c:pt idx="2">
                  <c:v>78.83</c:v>
                </c:pt>
                <c:pt idx="3">
                  <c:v>77.17</c:v>
                </c:pt>
                <c:pt idx="4">
                  <c:v>75.61</c:v>
                </c:pt>
              </c:numCache>
            </c:numRef>
          </c:val>
          <c:extLst>
            <c:ext xmlns:c16="http://schemas.microsoft.com/office/drawing/2014/chart" uri="{C3380CC4-5D6E-409C-BE32-E72D297353CC}">
              <c16:uniqueId val="{00000000-76DD-44AA-B3BE-7C9728997F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76DD-44AA-B3BE-7C9728997F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76.17</c:v>
                </c:pt>
                <c:pt idx="1">
                  <c:v>77.06</c:v>
                </c:pt>
                <c:pt idx="2">
                  <c:v>77.92</c:v>
                </c:pt>
                <c:pt idx="3">
                  <c:v>78.709999999999994</c:v>
                </c:pt>
                <c:pt idx="4">
                  <c:v>79.510000000000005</c:v>
                </c:pt>
              </c:numCache>
            </c:numRef>
          </c:val>
          <c:extLst>
            <c:ext xmlns:c16="http://schemas.microsoft.com/office/drawing/2014/chart" uri="{C3380CC4-5D6E-409C-BE32-E72D297353CC}">
              <c16:uniqueId val="{00000000-F96B-47F2-A86B-DD9962CD014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F96B-47F2-A86B-DD9962CD014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80.819999999999993</c:v>
                </c:pt>
                <c:pt idx="1">
                  <c:v>80.150000000000006</c:v>
                </c:pt>
                <c:pt idx="2">
                  <c:v>80.180000000000007</c:v>
                </c:pt>
                <c:pt idx="3">
                  <c:v>79.540000000000006</c:v>
                </c:pt>
                <c:pt idx="4">
                  <c:v>77.11</c:v>
                </c:pt>
              </c:numCache>
            </c:numRef>
          </c:val>
          <c:extLst>
            <c:ext xmlns:c16="http://schemas.microsoft.com/office/drawing/2014/chart" uri="{C3380CC4-5D6E-409C-BE32-E72D297353CC}">
              <c16:uniqueId val="{00000000-503F-4A6B-B7D7-B8D9DA57B0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3F-4A6B-B7D7-B8D9DA57B0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AF-42A7-A3B3-33AA985570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AF-42A7-A3B3-33AA985570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B2-4FDB-99FC-2D1CD1A87D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B2-4FDB-99FC-2D1CD1A87D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5C-4D85-BD07-A826E68094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5C-4D85-BD07-A826E68094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0B-465F-87FB-7152A9676C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0B-465F-87FB-7152A9676C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427.31</c:v>
                </c:pt>
                <c:pt idx="1">
                  <c:v>453.96</c:v>
                </c:pt>
                <c:pt idx="2">
                  <c:v>441.69</c:v>
                </c:pt>
                <c:pt idx="3">
                  <c:v>646.32000000000005</c:v>
                </c:pt>
                <c:pt idx="4">
                  <c:v>693.07</c:v>
                </c:pt>
              </c:numCache>
            </c:numRef>
          </c:val>
          <c:extLst>
            <c:ext xmlns:c16="http://schemas.microsoft.com/office/drawing/2014/chart" uri="{C3380CC4-5D6E-409C-BE32-E72D297353CC}">
              <c16:uniqueId val="{00000000-08D8-4C84-9D33-7F58613415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08D8-4C84-9D33-7F58613415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130.12</c:v>
                </c:pt>
                <c:pt idx="1">
                  <c:v>129.66</c:v>
                </c:pt>
                <c:pt idx="2">
                  <c:v>129.62</c:v>
                </c:pt>
                <c:pt idx="3">
                  <c:v>100</c:v>
                </c:pt>
                <c:pt idx="4">
                  <c:v>96.27</c:v>
                </c:pt>
              </c:numCache>
            </c:numRef>
          </c:val>
          <c:extLst>
            <c:ext xmlns:c16="http://schemas.microsoft.com/office/drawing/2014/chart" uri="{C3380CC4-5D6E-409C-BE32-E72D297353CC}">
              <c16:uniqueId val="{00000000-90FD-4375-8466-DB90801331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90FD-4375-8466-DB90801331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121.41</c:v>
                </c:pt>
                <c:pt idx="1">
                  <c:v>121.79</c:v>
                </c:pt>
                <c:pt idx="2">
                  <c:v>121.93</c:v>
                </c:pt>
                <c:pt idx="3">
                  <c:v>158.6</c:v>
                </c:pt>
                <c:pt idx="4">
                  <c:v>150</c:v>
                </c:pt>
              </c:numCache>
            </c:numRef>
          </c:val>
          <c:extLst>
            <c:ext xmlns:c16="http://schemas.microsoft.com/office/drawing/2014/chart" uri="{C3380CC4-5D6E-409C-BE32-E72D297353CC}">
              <c16:uniqueId val="{00000000-7EE4-4617-B1E4-9D68BCAA99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7EE4-4617-B1E4-9D68BCAA99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足利市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147442</v>
      </c>
      <c r="AM8" s="51"/>
      <c r="AN8" s="51"/>
      <c r="AO8" s="51"/>
      <c r="AP8" s="51"/>
      <c r="AQ8" s="51"/>
      <c r="AR8" s="51"/>
      <c r="AS8" s="51"/>
      <c r="AT8" s="46">
        <f>データ!T6</f>
        <v>177.76</v>
      </c>
      <c r="AU8" s="46"/>
      <c r="AV8" s="46"/>
      <c r="AW8" s="46"/>
      <c r="AX8" s="46"/>
      <c r="AY8" s="46"/>
      <c r="AZ8" s="46"/>
      <c r="BA8" s="46"/>
      <c r="BB8" s="46">
        <f>データ!U6</f>
        <v>829.44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77.16</v>
      </c>
      <c r="Q10" s="46"/>
      <c r="R10" s="46"/>
      <c r="S10" s="46"/>
      <c r="T10" s="46"/>
      <c r="U10" s="46"/>
      <c r="V10" s="46"/>
      <c r="W10" s="46">
        <f>データ!Q6</f>
        <v>48.63</v>
      </c>
      <c r="X10" s="46"/>
      <c r="Y10" s="46"/>
      <c r="Z10" s="46"/>
      <c r="AA10" s="46"/>
      <c r="AB10" s="46"/>
      <c r="AC10" s="46"/>
      <c r="AD10" s="51">
        <f>データ!R6</f>
        <v>3040</v>
      </c>
      <c r="AE10" s="51"/>
      <c r="AF10" s="51"/>
      <c r="AG10" s="51"/>
      <c r="AH10" s="51"/>
      <c r="AI10" s="51"/>
      <c r="AJ10" s="51"/>
      <c r="AK10" s="2"/>
      <c r="AL10" s="51">
        <f>データ!V6</f>
        <v>113388</v>
      </c>
      <c r="AM10" s="51"/>
      <c r="AN10" s="51"/>
      <c r="AO10" s="51"/>
      <c r="AP10" s="51"/>
      <c r="AQ10" s="51"/>
      <c r="AR10" s="51"/>
      <c r="AS10" s="51"/>
      <c r="AT10" s="46">
        <f>データ!W6</f>
        <v>28.65</v>
      </c>
      <c r="AU10" s="46"/>
      <c r="AV10" s="46"/>
      <c r="AW10" s="46"/>
      <c r="AX10" s="46"/>
      <c r="AY10" s="46"/>
      <c r="AZ10" s="46"/>
      <c r="BA10" s="46"/>
      <c r="BB10" s="46">
        <f>データ!X6</f>
        <v>3957.7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cOtjc4lUPhZL7ixm/W8seRxYIZ2Fwo3fEqiA20WTwWyywAHlGG34Vra+NzED4/bDldi0MeTCECT8EwqaP9BwjQ==" saltValue="RQmNUfsNCXY3qZq+vykB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92029</v>
      </c>
      <c r="D6" s="33">
        <f t="shared" si="3"/>
        <v>47</v>
      </c>
      <c r="E6" s="33">
        <f t="shared" si="3"/>
        <v>17</v>
      </c>
      <c r="F6" s="33">
        <f t="shared" si="3"/>
        <v>1</v>
      </c>
      <c r="G6" s="33">
        <f t="shared" si="3"/>
        <v>0</v>
      </c>
      <c r="H6" s="33" t="str">
        <f t="shared" si="3"/>
        <v>栃木県　足利市</v>
      </c>
      <c r="I6" s="33" t="str">
        <f t="shared" si="3"/>
        <v>法非適用</v>
      </c>
      <c r="J6" s="33" t="str">
        <f t="shared" si="3"/>
        <v>下水道事業</v>
      </c>
      <c r="K6" s="33" t="str">
        <f t="shared" si="3"/>
        <v>公共下水道</v>
      </c>
      <c r="L6" s="33" t="str">
        <f t="shared" si="3"/>
        <v>Ad</v>
      </c>
      <c r="M6" s="33" t="str">
        <f t="shared" si="3"/>
        <v>非設置</v>
      </c>
      <c r="N6" s="34" t="str">
        <f t="shared" si="3"/>
        <v>-</v>
      </c>
      <c r="O6" s="34" t="str">
        <f t="shared" si="3"/>
        <v>該当数値なし</v>
      </c>
      <c r="P6" s="34">
        <f t="shared" si="3"/>
        <v>77.16</v>
      </c>
      <c r="Q6" s="34">
        <f t="shared" si="3"/>
        <v>48.63</v>
      </c>
      <c r="R6" s="34">
        <f t="shared" si="3"/>
        <v>3040</v>
      </c>
      <c r="S6" s="34">
        <f t="shared" si="3"/>
        <v>147442</v>
      </c>
      <c r="T6" s="34">
        <f t="shared" si="3"/>
        <v>177.76</v>
      </c>
      <c r="U6" s="34">
        <f t="shared" si="3"/>
        <v>829.44</v>
      </c>
      <c r="V6" s="34">
        <f t="shared" si="3"/>
        <v>113388</v>
      </c>
      <c r="W6" s="34">
        <f t="shared" si="3"/>
        <v>28.65</v>
      </c>
      <c r="X6" s="34">
        <f t="shared" si="3"/>
        <v>3957.7</v>
      </c>
      <c r="Y6" s="35">
        <f>IF(Y7="",NA(),Y7)</f>
        <v>80.819999999999993</v>
      </c>
      <c r="Z6" s="35">
        <f t="shared" ref="Z6:AH6" si="4">IF(Z7="",NA(),Z7)</f>
        <v>80.150000000000006</v>
      </c>
      <c r="AA6" s="35">
        <f t="shared" si="4"/>
        <v>80.180000000000007</v>
      </c>
      <c r="AB6" s="35">
        <f t="shared" si="4"/>
        <v>79.540000000000006</v>
      </c>
      <c r="AC6" s="35">
        <f t="shared" si="4"/>
        <v>77.11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427.31</v>
      </c>
      <c r="BG6" s="35">
        <f t="shared" ref="BG6:BO6" si="7">IF(BG7="",NA(),BG7)</f>
        <v>453.96</v>
      </c>
      <c r="BH6" s="35">
        <f t="shared" si="7"/>
        <v>441.69</v>
      </c>
      <c r="BI6" s="35">
        <f t="shared" si="7"/>
        <v>646.32000000000005</v>
      </c>
      <c r="BJ6" s="35">
        <f t="shared" si="7"/>
        <v>693.07</v>
      </c>
      <c r="BK6" s="35">
        <f t="shared" si="7"/>
        <v>1017.47</v>
      </c>
      <c r="BL6" s="35">
        <f t="shared" si="7"/>
        <v>970.35</v>
      </c>
      <c r="BM6" s="35">
        <f t="shared" si="7"/>
        <v>917.29</v>
      </c>
      <c r="BN6" s="35">
        <f t="shared" si="7"/>
        <v>875.53</v>
      </c>
      <c r="BO6" s="35">
        <f t="shared" si="7"/>
        <v>867.39</v>
      </c>
      <c r="BP6" s="34" t="str">
        <f>IF(BP7="","",IF(BP7="-","【-】","【"&amp;SUBSTITUTE(TEXT(BP7,"#,##0.00"),"-","△")&amp;"】"))</f>
        <v>【682.51】</v>
      </c>
      <c r="BQ6" s="35">
        <f>IF(BQ7="",NA(),BQ7)</f>
        <v>130.12</v>
      </c>
      <c r="BR6" s="35">
        <f t="shared" ref="BR6:BZ6" si="8">IF(BR7="",NA(),BR7)</f>
        <v>129.66</v>
      </c>
      <c r="BS6" s="35">
        <f t="shared" si="8"/>
        <v>129.62</v>
      </c>
      <c r="BT6" s="35">
        <f t="shared" si="8"/>
        <v>100</v>
      </c>
      <c r="BU6" s="35">
        <f t="shared" si="8"/>
        <v>96.27</v>
      </c>
      <c r="BV6" s="35">
        <f t="shared" si="8"/>
        <v>96.37</v>
      </c>
      <c r="BW6" s="35">
        <f t="shared" si="8"/>
        <v>99.26</v>
      </c>
      <c r="BX6" s="35">
        <f t="shared" si="8"/>
        <v>99.67</v>
      </c>
      <c r="BY6" s="35">
        <f t="shared" si="8"/>
        <v>99.83</v>
      </c>
      <c r="BZ6" s="35">
        <f t="shared" si="8"/>
        <v>100.91</v>
      </c>
      <c r="CA6" s="34" t="str">
        <f>IF(CA7="","",IF(CA7="-","【-】","【"&amp;SUBSTITUTE(TEXT(CA7,"#,##0.00"),"-","△")&amp;"】"))</f>
        <v>【100.34】</v>
      </c>
      <c r="CB6" s="35">
        <f>IF(CB7="",NA(),CB7)</f>
        <v>121.41</v>
      </c>
      <c r="CC6" s="35">
        <f t="shared" ref="CC6:CK6" si="9">IF(CC7="",NA(),CC7)</f>
        <v>121.79</v>
      </c>
      <c r="CD6" s="35">
        <f t="shared" si="9"/>
        <v>121.93</v>
      </c>
      <c r="CE6" s="35">
        <f t="shared" si="9"/>
        <v>158.6</v>
      </c>
      <c r="CF6" s="35">
        <f t="shared" si="9"/>
        <v>150</v>
      </c>
      <c r="CG6" s="35">
        <f t="shared" si="9"/>
        <v>162.65</v>
      </c>
      <c r="CH6" s="35">
        <f t="shared" si="9"/>
        <v>159.53</v>
      </c>
      <c r="CI6" s="35">
        <f t="shared" si="9"/>
        <v>159.6</v>
      </c>
      <c r="CJ6" s="35">
        <f t="shared" si="9"/>
        <v>158.94</v>
      </c>
      <c r="CK6" s="35">
        <f t="shared" si="9"/>
        <v>158.04</v>
      </c>
      <c r="CL6" s="34" t="str">
        <f>IF(CL7="","",IF(CL7="-","【-】","【"&amp;SUBSTITUTE(TEXT(CL7,"#,##0.00"),"-","△")&amp;"】"))</f>
        <v>【136.15】</v>
      </c>
      <c r="CM6" s="35">
        <f>IF(CM7="",NA(),CM7)</f>
        <v>74.459999999999994</v>
      </c>
      <c r="CN6" s="35">
        <f t="shared" ref="CN6:CV6" si="10">IF(CN7="",NA(),CN7)</f>
        <v>74.58</v>
      </c>
      <c r="CO6" s="35">
        <f t="shared" si="10"/>
        <v>78.83</v>
      </c>
      <c r="CP6" s="35">
        <f t="shared" si="10"/>
        <v>77.17</v>
      </c>
      <c r="CQ6" s="35">
        <f t="shared" si="10"/>
        <v>75.61</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76.17</v>
      </c>
      <c r="CY6" s="35">
        <f t="shared" ref="CY6:DG6" si="11">IF(CY7="",NA(),CY7)</f>
        <v>77.06</v>
      </c>
      <c r="CZ6" s="35">
        <f t="shared" si="11"/>
        <v>77.92</v>
      </c>
      <c r="DA6" s="35">
        <f t="shared" si="11"/>
        <v>78.709999999999994</v>
      </c>
      <c r="DB6" s="35">
        <f t="shared" si="11"/>
        <v>79.510000000000005</v>
      </c>
      <c r="DC6" s="35">
        <f t="shared" si="11"/>
        <v>93.38</v>
      </c>
      <c r="DD6" s="35">
        <f t="shared" si="11"/>
        <v>93.5</v>
      </c>
      <c r="DE6" s="35">
        <f t="shared" si="11"/>
        <v>93.86</v>
      </c>
      <c r="DF6" s="35">
        <f t="shared" si="11"/>
        <v>93.96</v>
      </c>
      <c r="DG6" s="35">
        <f t="shared" si="11"/>
        <v>94.06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0.15</v>
      </c>
      <c r="EF6" s="35">
        <f t="shared" ref="EF6:EN6" si="14">IF(EF7="",NA(),EF7)</f>
        <v>0.32</v>
      </c>
      <c r="EG6" s="35">
        <f t="shared" si="14"/>
        <v>0.38</v>
      </c>
      <c r="EH6" s="35">
        <f t="shared" si="14"/>
        <v>0.47</v>
      </c>
      <c r="EI6" s="35">
        <f t="shared" si="14"/>
        <v>0.41</v>
      </c>
      <c r="EJ6" s="35">
        <f t="shared" si="14"/>
        <v>0.22</v>
      </c>
      <c r="EK6" s="35">
        <f t="shared" si="14"/>
        <v>0.28000000000000003</v>
      </c>
      <c r="EL6" s="35">
        <f t="shared" si="14"/>
        <v>0.21</v>
      </c>
      <c r="EM6" s="35">
        <f t="shared" si="14"/>
        <v>0.25</v>
      </c>
      <c r="EN6" s="35">
        <f t="shared" si="14"/>
        <v>0.21</v>
      </c>
      <c r="EO6" s="34" t="str">
        <f>IF(EO7="","",IF(EO7="-","【-】","【"&amp;SUBSTITUTE(TEXT(EO7,"#,##0.00"),"-","△")&amp;"】"))</f>
        <v>【0.22】</v>
      </c>
    </row>
    <row r="7" spans="1:145" s="36" customFormat="1" x14ac:dyDescent="0.15">
      <c r="A7" s="28"/>
      <c r="B7" s="37">
        <v>2019</v>
      </c>
      <c r="C7" s="37">
        <v>92029</v>
      </c>
      <c r="D7" s="37">
        <v>47</v>
      </c>
      <c r="E7" s="37">
        <v>17</v>
      </c>
      <c r="F7" s="37">
        <v>1</v>
      </c>
      <c r="G7" s="37">
        <v>0</v>
      </c>
      <c r="H7" s="37" t="s">
        <v>99</v>
      </c>
      <c r="I7" s="37" t="s">
        <v>100</v>
      </c>
      <c r="J7" s="37" t="s">
        <v>101</v>
      </c>
      <c r="K7" s="37" t="s">
        <v>102</v>
      </c>
      <c r="L7" s="37" t="s">
        <v>103</v>
      </c>
      <c r="M7" s="37" t="s">
        <v>104</v>
      </c>
      <c r="N7" s="38" t="s">
        <v>105</v>
      </c>
      <c r="O7" s="38" t="s">
        <v>106</v>
      </c>
      <c r="P7" s="38">
        <v>77.16</v>
      </c>
      <c r="Q7" s="38">
        <v>48.63</v>
      </c>
      <c r="R7" s="38">
        <v>3040</v>
      </c>
      <c r="S7" s="38">
        <v>147442</v>
      </c>
      <c r="T7" s="38">
        <v>177.76</v>
      </c>
      <c r="U7" s="38">
        <v>829.44</v>
      </c>
      <c r="V7" s="38">
        <v>113388</v>
      </c>
      <c r="W7" s="38">
        <v>28.65</v>
      </c>
      <c r="X7" s="38">
        <v>3957.7</v>
      </c>
      <c r="Y7" s="38">
        <v>80.819999999999993</v>
      </c>
      <c r="Z7" s="38">
        <v>80.150000000000006</v>
      </c>
      <c r="AA7" s="38">
        <v>80.180000000000007</v>
      </c>
      <c r="AB7" s="38">
        <v>79.540000000000006</v>
      </c>
      <c r="AC7" s="38">
        <v>77.11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427.31</v>
      </c>
      <c r="BG7" s="38">
        <v>453.96</v>
      </c>
      <c r="BH7" s="38">
        <v>441.69</v>
      </c>
      <c r="BI7" s="38">
        <v>646.32000000000005</v>
      </c>
      <c r="BJ7" s="38">
        <v>693.07</v>
      </c>
      <c r="BK7" s="38">
        <v>1017.47</v>
      </c>
      <c r="BL7" s="38">
        <v>970.35</v>
      </c>
      <c r="BM7" s="38">
        <v>917.29</v>
      </c>
      <c r="BN7" s="38">
        <v>875.53</v>
      </c>
      <c r="BO7" s="38">
        <v>867.39</v>
      </c>
      <c r="BP7" s="38">
        <v>682.51</v>
      </c>
      <c r="BQ7" s="38">
        <v>130.12</v>
      </c>
      <c r="BR7" s="38">
        <v>129.66</v>
      </c>
      <c r="BS7" s="38">
        <v>129.62</v>
      </c>
      <c r="BT7" s="38">
        <v>100</v>
      </c>
      <c r="BU7" s="38">
        <v>96.27</v>
      </c>
      <c r="BV7" s="38">
        <v>96.37</v>
      </c>
      <c r="BW7" s="38">
        <v>99.26</v>
      </c>
      <c r="BX7" s="38">
        <v>99.67</v>
      </c>
      <c r="BY7" s="38">
        <v>99.83</v>
      </c>
      <c r="BZ7" s="38">
        <v>100.91</v>
      </c>
      <c r="CA7" s="38">
        <v>100.34</v>
      </c>
      <c r="CB7" s="38">
        <v>121.41</v>
      </c>
      <c r="CC7" s="38">
        <v>121.79</v>
      </c>
      <c r="CD7" s="38">
        <v>121.93</v>
      </c>
      <c r="CE7" s="38">
        <v>158.6</v>
      </c>
      <c r="CF7" s="38">
        <v>150</v>
      </c>
      <c r="CG7" s="38">
        <v>162.65</v>
      </c>
      <c r="CH7" s="38">
        <v>159.53</v>
      </c>
      <c r="CI7" s="38">
        <v>159.6</v>
      </c>
      <c r="CJ7" s="38">
        <v>158.94</v>
      </c>
      <c r="CK7" s="38">
        <v>158.04</v>
      </c>
      <c r="CL7" s="38">
        <v>136.15</v>
      </c>
      <c r="CM7" s="38">
        <v>74.459999999999994</v>
      </c>
      <c r="CN7" s="38">
        <v>74.58</v>
      </c>
      <c r="CO7" s="38">
        <v>78.83</v>
      </c>
      <c r="CP7" s="38">
        <v>77.17</v>
      </c>
      <c r="CQ7" s="38">
        <v>75.61</v>
      </c>
      <c r="CR7" s="38">
        <v>66.63</v>
      </c>
      <c r="CS7" s="38">
        <v>67.040000000000006</v>
      </c>
      <c r="CT7" s="38">
        <v>66.34</v>
      </c>
      <c r="CU7" s="38">
        <v>67.069999999999993</v>
      </c>
      <c r="CV7" s="38">
        <v>66.78</v>
      </c>
      <c r="CW7" s="38">
        <v>59.64</v>
      </c>
      <c r="CX7" s="38">
        <v>76.17</v>
      </c>
      <c r="CY7" s="38">
        <v>77.06</v>
      </c>
      <c r="CZ7" s="38">
        <v>77.92</v>
      </c>
      <c r="DA7" s="38">
        <v>78.709999999999994</v>
      </c>
      <c r="DB7" s="38">
        <v>79.510000000000005</v>
      </c>
      <c r="DC7" s="38">
        <v>93.38</v>
      </c>
      <c r="DD7" s="38">
        <v>93.5</v>
      </c>
      <c r="DE7" s="38">
        <v>93.86</v>
      </c>
      <c r="DF7" s="38">
        <v>93.96</v>
      </c>
      <c r="DG7" s="38">
        <v>94.06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0.15</v>
      </c>
      <c r="EF7" s="38">
        <v>0.32</v>
      </c>
      <c r="EG7" s="38">
        <v>0.38</v>
      </c>
      <c r="EH7" s="38">
        <v>0.47</v>
      </c>
      <c r="EI7" s="38">
        <v>0.41</v>
      </c>
      <c r="EJ7" s="38">
        <v>0.22</v>
      </c>
      <c r="EK7" s="38">
        <v>0.28000000000000003</v>
      </c>
      <c r="EL7" s="38">
        <v>0.21</v>
      </c>
      <c r="EM7" s="38">
        <v>0.25</v>
      </c>
      <c r="EN7" s="38">
        <v>0.21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2021-02-03T03:05:15Z</cp:lastPrinted>
  <dcterms:created xsi:type="dcterms:W3CDTF">2020-12-04T02:44:01Z</dcterms:created>
  <dcterms:modified xsi:type="dcterms:W3CDTF">2021-02-20T02:04:51Z</dcterms:modified>
  <cp:category/>
</cp:coreProperties>
</file>