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vq5Vr4V4GwlfqQxqxqa82F08dJbpxD3qTSipeCmITNGj9EzbClfXg/TNSr67f4hprpXu6hCcix4olFIrVUNyjw==" workbookSaltValue="KbywNgzLpToL384XjJ6v9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<sst xmlns="http://schemas.openxmlformats.org/spreadsheetml/2006/main" count="228" uniqueCount="115">
  <si>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</si>
  <si>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</si>
  <si>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</si>
  <si>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</si>
  <si>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</si>
  <si>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</si>
  <si>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</si>
  <si>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</si>
  <si>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</si>
  <si>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</si>
  <si>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</si>
  <si>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</si>
  <si>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</si>
  <si>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</si>
  <si>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</si>
  <si>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</si>
  <si>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</si>
  <si>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</si>
  <si>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</si>
  <si>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</si>
  <si>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</si>
  <si>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</si>
  <si>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</si>
  <si>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</si>
  <si>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</si>
  <si>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</si>
  <si>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</si>
  <si>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</si>
  <si>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</si>
  <si>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</si>
  <si>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</si>
  <si>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</si>
  <si>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</si>
  <si>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</si>
  <si>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</si>
  <si>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</si>
  <si>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</si>
  <si>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</si>
  <si>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</si>
  <si>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</si>
  <si>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</si>
  <si>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</si>
  <si>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</si>
  <si>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</si>
  <si>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</si>
  <si>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</si>
  <si>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</si>
  <si>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</si>
  <si>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</si>
  <si>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</si>
  <si>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</si>
  <si>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</si>
  <si>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</si>
  <si>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</si>
  <si>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</si>
  <si>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</si>
  <si>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</si>
  <si>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</si>
  <si>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</si>
  <si>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</si>
  <si>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</si>
  <si>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</si>
  <si>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</si>
  <si>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</si>
  <si>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</si>
  <si>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</si>
  <si>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</si>
  <si>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</si>
  <si>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</si>
  <si>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</si>
  <si>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</si>
  <si>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</si>
  <si>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</si>
  <si>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</si>
  <si>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</si>
  <si>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</si>
  <si>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</si>
  <si>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</si>
  <si>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</si>
  <si>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</si>
  <si>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</si>
  <si>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</si>
  <si>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</si>
  <si>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</si>
  <si>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</si>
  <si>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</si>
  <si>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</si>
  <si>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</si>
  <si>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</si>
  <si>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</si>
  <si>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</si>
  <si>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</si>
  <si>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</si>
  <si>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</si>
  <si>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</si>
  <si>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</si>
  <si>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</si>
  <si>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</si>
  <si>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</si>
  <si>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</si>
  <si>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</si>
  <si>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</si>
  <si>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</si>
  <si>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</si>
  <si>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</si>
  <si>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</si>
  <si>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</si>
  <si>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</si>
  <si>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</si>
  <si>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</si>
  <si>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</si>
  <si>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</si>
  <si>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保有資産全体では、有形固定資産減価償却率が類似団体平均値と比較して上回っていることに加え、管路経年化率も増加傾向にあることから、有形固定資産の老朽化が進んでいると考えられます。
　管路更新率は、類似団体平均値を上回っていますが、管路経年化率が上昇しており管路の更新等の必要性が高まっているといえます。</t>
    <rPh sb="1" eb="3">
      <t>ホユウ</t>
    </rPh>
    <rPh sb="3" eb="5">
      <t>シサン</t>
    </rPh>
    <rPh sb="5" eb="7">
      <t>ゼンタイ</t>
    </rPh>
    <rPh sb="10" eb="12">
      <t>ユウケイ</t>
    </rPh>
    <rPh sb="12" eb="14">
      <t>コテイ</t>
    </rPh>
    <rPh sb="14" eb="16">
      <t>シサン</t>
    </rPh>
    <rPh sb="16" eb="18">
      <t>ゲンカ</t>
    </rPh>
    <rPh sb="18" eb="20">
      <t>ショウキャク</t>
    </rPh>
    <rPh sb="20" eb="21">
      <t>リツ</t>
    </rPh>
    <rPh sb="22" eb="24">
      <t>ルイジ</t>
    </rPh>
    <rPh sb="24" eb="26">
      <t>ダンタイ</t>
    </rPh>
    <rPh sb="26" eb="29">
      <t>ヘイキンチ</t>
    </rPh>
    <rPh sb="30" eb="32">
      <t>ヒカク</t>
    </rPh>
    <rPh sb="34" eb="36">
      <t>ウワマワ</t>
    </rPh>
    <rPh sb="43" eb="44">
      <t>クワ</t>
    </rPh>
    <rPh sb="46" eb="48">
      <t>カンロ</t>
    </rPh>
    <rPh sb="48" eb="50">
      <t>ケイネン</t>
    </rPh>
    <rPh sb="50" eb="51">
      <t>カ</t>
    </rPh>
    <rPh sb="51" eb="52">
      <t>リツ</t>
    </rPh>
    <rPh sb="53" eb="55">
      <t>ゾウカ</t>
    </rPh>
    <rPh sb="55" eb="57">
      <t>ケイコウ</t>
    </rPh>
    <rPh sb="65" eb="67">
      <t>ユウケイ</t>
    </rPh>
    <rPh sb="67" eb="69">
      <t>コテイ</t>
    </rPh>
    <rPh sb="69" eb="71">
      <t>シサン</t>
    </rPh>
    <rPh sb="72" eb="75">
      <t>ロウキュウカ</t>
    </rPh>
    <rPh sb="76" eb="77">
      <t>スス</t>
    </rPh>
    <rPh sb="82" eb="83">
      <t>カンガ</t>
    </rPh>
    <rPh sb="91" eb="93">
      <t>カンロ</t>
    </rPh>
    <rPh sb="93" eb="95">
      <t>コウシン</t>
    </rPh>
    <rPh sb="95" eb="96">
      <t>リツ</t>
    </rPh>
    <rPh sb="98" eb="100">
      <t>ルイジ</t>
    </rPh>
    <rPh sb="100" eb="102">
      <t>ダンタイ</t>
    </rPh>
    <rPh sb="102" eb="105">
      <t>ヘイキンチ</t>
    </rPh>
    <rPh sb="106" eb="108">
      <t>ウワマワ</t>
    </rPh>
    <rPh sb="115" eb="117">
      <t>カンロ</t>
    </rPh>
    <rPh sb="117" eb="120">
      <t>ケイネンカ</t>
    </rPh>
    <rPh sb="120" eb="121">
      <t>リツ</t>
    </rPh>
    <rPh sb="122" eb="124">
      <t>ジョウショウ</t>
    </rPh>
    <rPh sb="128" eb="130">
      <t>カンロ</t>
    </rPh>
    <rPh sb="131" eb="133">
      <t>コウシン</t>
    </rPh>
    <rPh sb="133" eb="134">
      <t>トウ</t>
    </rPh>
    <rPh sb="135" eb="138">
      <t>ヒツヨウセイ</t>
    </rPh>
    <rPh sb="139" eb="140">
      <t>タカ</t>
    </rPh>
    <phoneticPr fontId="4"/>
  </si>
  <si>
    <t>　現状では、経営の健全性は確保されていますが、効率性において有収率の低下がみられます。今後は人口減少等により収益の減少が見込まれることもあり、収益の底上げは重要な課題になると考えられます。
　また、施設や管路の老朽化・耐震化対策等事業の実施のため、必要な投資額が増大することが考えられます。平成29年度に策定した「経営戦略」をもとに、投資と財源の均衡を図りながら経営に取り組んでいく必要があります。</t>
    <rPh sb="102" eb="104">
      <t>カンロ</t>
    </rPh>
    <rPh sb="118" eb="120">
      <t>ジッシ</t>
    </rPh>
    <rPh sb="145" eb="147">
      <t>ヘイセイ</t>
    </rPh>
    <rPh sb="149" eb="151">
      <t>ネンド</t>
    </rPh>
    <rPh sb="181" eb="183">
      <t>ケイエイ</t>
    </rPh>
    <phoneticPr fontId="4"/>
  </si>
  <si>
    <t xml:space="preserve"> 【健全性】
　経常収支比率・料金回収率ともに100％を超えており、類似団体平均値と同程度であることから、健全性を確保しているといえます。前年度に比べて低下した要因としては、庁舎移転費用の増加の影響が考えられます。
　累積欠損金比率も健全性を示す0％を維持していますが、人口減少による給水収益等の減少が見込まれるため、現状を維持できるよう努める必要があります。
　また、企業債残高対給水収益比率は減少傾向であり、類似団体平均値と同程度であることから、企業債残高は適切な水準であると考えられます。
 【効率性】
　施設利用率は類似団体平均値を上回り、かつ増加傾向であるため、現状に沿った適切な施設規模であるといえます。
　一方、有収率は類似団体平均値を下回っていることから、収益に結びつかない原因の究明とともに、漏水対策等による収益の底上げが課題となっています。</t>
    <rPh sb="2" eb="5">
      <t>ケンゼンセイ</t>
    </rPh>
    <rPh sb="8" eb="10">
      <t>ケイジョウ</t>
    </rPh>
    <rPh sb="10" eb="12">
      <t>シュウシ</t>
    </rPh>
    <rPh sb="12" eb="14">
      <t>ヒリツ</t>
    </rPh>
    <rPh sb="15" eb="17">
      <t>リョウキン</t>
    </rPh>
    <rPh sb="17" eb="19">
      <t>カイシュウ</t>
    </rPh>
    <rPh sb="19" eb="20">
      <t>リツ</t>
    </rPh>
    <rPh sb="28" eb="29">
      <t>コ</t>
    </rPh>
    <rPh sb="34" eb="36">
      <t>ルイジ</t>
    </rPh>
    <rPh sb="36" eb="38">
      <t>ダンタイ</t>
    </rPh>
    <rPh sb="38" eb="41">
      <t>ヘイキンチ</t>
    </rPh>
    <rPh sb="42" eb="45">
      <t>ドウテイド</t>
    </rPh>
    <rPh sb="53" eb="56">
      <t>ケンゼンセイ</t>
    </rPh>
    <rPh sb="57" eb="59">
      <t>カクホ</t>
    </rPh>
    <rPh sb="69" eb="72">
      <t>ゼンネンド</t>
    </rPh>
    <rPh sb="73" eb="74">
      <t>クラ</t>
    </rPh>
    <rPh sb="76" eb="78">
      <t>テイカ</t>
    </rPh>
    <rPh sb="80" eb="82">
      <t>ヨウイン</t>
    </rPh>
    <rPh sb="87" eb="89">
      <t>チョウシャ</t>
    </rPh>
    <rPh sb="89" eb="91">
      <t>イテン</t>
    </rPh>
    <rPh sb="91" eb="93">
      <t>ヒヨウ</t>
    </rPh>
    <rPh sb="94" eb="96">
      <t>ゾウカ</t>
    </rPh>
    <rPh sb="97" eb="99">
      <t>エイキョウ</t>
    </rPh>
    <rPh sb="100" eb="101">
      <t>カンガ</t>
    </rPh>
    <rPh sb="109" eb="111">
      <t>ルイセキ</t>
    </rPh>
    <rPh sb="111" eb="113">
      <t>ケッソン</t>
    </rPh>
    <rPh sb="113" eb="114">
      <t>キン</t>
    </rPh>
    <rPh sb="114" eb="116">
      <t>ヒリツ</t>
    </rPh>
    <rPh sb="117" eb="120">
      <t>ケンゼンセイ</t>
    </rPh>
    <rPh sb="121" eb="122">
      <t>シメ</t>
    </rPh>
    <rPh sb="126" eb="128">
      <t>イジ</t>
    </rPh>
    <rPh sb="135" eb="137">
      <t>ジンコウ</t>
    </rPh>
    <rPh sb="137" eb="139">
      <t>ゲンショウ</t>
    </rPh>
    <rPh sb="142" eb="144">
      <t>キュウスイ</t>
    </rPh>
    <rPh sb="144" eb="146">
      <t>シュウエキ</t>
    </rPh>
    <rPh sb="146" eb="147">
      <t>トウ</t>
    </rPh>
    <rPh sb="148" eb="150">
      <t>ゲンショウ</t>
    </rPh>
    <rPh sb="151" eb="153">
      <t>ミコ</t>
    </rPh>
    <rPh sb="159" eb="161">
      <t>ゲンジョウ</t>
    </rPh>
    <rPh sb="162" eb="164">
      <t>イジ</t>
    </rPh>
    <rPh sb="169" eb="170">
      <t>ツト</t>
    </rPh>
    <rPh sb="172" eb="174">
      <t>ヒツヨウ</t>
    </rPh>
    <rPh sb="185" eb="187">
      <t>キギョウ</t>
    </rPh>
    <rPh sb="187" eb="188">
      <t>サイ</t>
    </rPh>
    <rPh sb="188" eb="190">
      <t>ザンダカ</t>
    </rPh>
    <rPh sb="190" eb="191">
      <t>ツイ</t>
    </rPh>
    <rPh sb="191" eb="193">
      <t>キュウスイ</t>
    </rPh>
    <rPh sb="193" eb="195">
      <t>シュウエキ</t>
    </rPh>
    <rPh sb="195" eb="197">
      <t>ヒリツ</t>
    </rPh>
    <rPh sb="198" eb="200">
      <t>ゲンショウ</t>
    </rPh>
    <rPh sb="200" eb="202">
      <t>ケイコウ</t>
    </rPh>
    <rPh sb="206" eb="208">
      <t>ルイジ</t>
    </rPh>
    <rPh sb="208" eb="210">
      <t>ダンタイ</t>
    </rPh>
    <rPh sb="225" eb="227">
      <t>キギョウ</t>
    </rPh>
    <rPh sb="227" eb="228">
      <t>サイ</t>
    </rPh>
    <rPh sb="228" eb="230">
      <t>ザンダカ</t>
    </rPh>
    <rPh sb="231" eb="233">
      <t>テキセツ</t>
    </rPh>
    <rPh sb="234" eb="236">
      <t>スイジュン</t>
    </rPh>
    <rPh sb="240" eb="241">
      <t>カンガ</t>
    </rPh>
    <rPh sb="250" eb="253">
      <t>コウリツセイ</t>
    </rPh>
    <rPh sb="256" eb="258">
      <t>シセツ</t>
    </rPh>
    <rPh sb="258" eb="260">
      <t>リヨウ</t>
    </rPh>
    <rPh sb="260" eb="261">
      <t>リツ</t>
    </rPh>
    <rPh sb="262" eb="264">
      <t>ルイジ</t>
    </rPh>
    <rPh sb="264" eb="266">
      <t>ダンタイ</t>
    </rPh>
    <rPh sb="266" eb="269">
      <t>ヘイキンチ</t>
    </rPh>
    <rPh sb="270" eb="272">
      <t>ウワマワ</t>
    </rPh>
    <rPh sb="276" eb="278">
      <t>ゾウカ</t>
    </rPh>
    <rPh sb="278" eb="280">
      <t>ケイコウ</t>
    </rPh>
    <rPh sb="286" eb="288">
      <t>ゲンジョウ</t>
    </rPh>
    <rPh sb="289" eb="290">
      <t>ソ</t>
    </rPh>
    <rPh sb="292" eb="294">
      <t>テキセツ</t>
    </rPh>
    <rPh sb="295" eb="297">
      <t>シセツ</t>
    </rPh>
    <rPh sb="297" eb="299">
      <t>キボ</t>
    </rPh>
    <rPh sb="310" eb="312">
      <t>イッポウ</t>
    </rPh>
    <rPh sb="313" eb="316">
      <t>ユウシュウリツ</t>
    </rPh>
    <rPh sb="317" eb="319">
      <t>ルイジ</t>
    </rPh>
    <rPh sb="319" eb="321">
      <t>ダンタイ</t>
    </rPh>
    <rPh sb="323" eb="324">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</si>
</sst>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0.64</c:v>
                </c:pt>
                <c:pt idx="1">
                  <c:v>0.77</c:v>
                </c:pt>
                <c:pt idx="2">
                  <c:v>0.81</c:v>
                </c:pt>
                <c:pt idx="3">
                  <c:v>0.75</c:v>
                </c:pt>
                <c:pt idx="4">
                  <c:v>0.71</c:v>
                </c:pt>
              </c:numCache>
            </c:numRef>
          </c:val>
          <c:extLst>
            <c:ext xmlns:c16="http://schemas.microsoft.com/office/drawing/2014/chart" uri="{C3380CC4-5D6E-409C-BE32-E72D297353CC}">
              <c16:uniqueId val="{00000000-9E88-40F8-AE0C-12F7FA68C5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9E88-40F8-AE0C-12F7FA68C5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74.459999999999994</c:v>
                </c:pt>
                <c:pt idx="1">
                  <c:v>75.03</c:v>
                </c:pt>
                <c:pt idx="2">
                  <c:v>77.92</c:v>
                </c:pt>
                <c:pt idx="3">
                  <c:v>80.239999999999995</c:v>
                </c:pt>
                <c:pt idx="4">
                  <c:v>83.43</c:v>
                </c:pt>
              </c:numCache>
            </c:numRef>
          </c:val>
          <c:extLst>
            <c:ext xmlns:c16="http://schemas.microsoft.com/office/drawing/2014/chart" uri="{C3380CC4-5D6E-409C-BE32-E72D297353CC}">
              <c16:uniqueId val="{00000000-6818-4385-B231-48B8D4B68E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6818-4385-B231-48B8D4B68E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83.9</c:v>
                </c:pt>
                <c:pt idx="1">
                  <c:v>84.38</c:v>
                </c:pt>
                <c:pt idx="2">
                  <c:v>81.84</c:v>
                </c:pt>
                <c:pt idx="3">
                  <c:v>80.239999999999995</c:v>
                </c:pt>
                <c:pt idx="4">
                  <c:v>76.599999999999994</c:v>
                </c:pt>
              </c:numCache>
            </c:numRef>
          </c:val>
          <c:extLst>
            <c:ext xmlns:c16="http://schemas.microsoft.com/office/drawing/2014/chart" uri="{C3380CC4-5D6E-409C-BE32-E72D297353CC}">
              <c16:uniqueId val="{00000000-7335-4964-A4ED-463A30D05D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7335-4964-A4ED-463A30D05D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122.81</c:v>
                </c:pt>
                <c:pt idx="1">
                  <c:v>122.18</c:v>
                </c:pt>
                <c:pt idx="2">
                  <c:v>118.71</c:v>
                </c:pt>
                <c:pt idx="3">
                  <c:v>120.79</c:v>
                </c:pt>
                <c:pt idx="4">
                  <c:v>110.95</c:v>
                </c:pt>
              </c:numCache>
            </c:numRef>
          </c:val>
          <c:extLst>
            <c:ext xmlns:c16="http://schemas.microsoft.com/office/drawing/2014/chart" uri="{C3380CC4-5D6E-409C-BE32-E72D297353CC}">
              <c16:uniqueId val="{00000000-703F-45FC-A7BA-2BFF040B93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703F-45FC-A7BA-2BFF040B93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47.25</c:v>
                </c:pt>
                <c:pt idx="1">
                  <c:v>48.63</c:v>
                </c:pt>
                <c:pt idx="2">
                  <c:v>50.05</c:v>
                </c:pt>
                <c:pt idx="3">
                  <c:v>51.34</c:v>
                </c:pt>
                <c:pt idx="4">
                  <c:v>52.26</c:v>
                </c:pt>
              </c:numCache>
            </c:numRef>
          </c:val>
          <c:extLst>
            <c:ext xmlns:c16="http://schemas.microsoft.com/office/drawing/2014/chart" uri="{C3380CC4-5D6E-409C-BE32-E72D297353CC}">
              <c16:uniqueId val="{00000000-F0E7-4066-9AD8-92D97CF944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F0E7-4066-9AD8-92D97CF944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10.029999999999999</c:v>
                </c:pt>
                <c:pt idx="1">
                  <c:v>12.93</c:v>
                </c:pt>
                <c:pt idx="2">
                  <c:v>14.88</c:v>
                </c:pt>
                <c:pt idx="3">
                  <c:v>16.989999999999998</c:v>
                </c:pt>
                <c:pt idx="4">
                  <c:v>19.88</c:v>
                </c:pt>
              </c:numCache>
            </c:numRef>
          </c:val>
          <c:extLst>
            <c:ext xmlns:c16="http://schemas.microsoft.com/office/drawing/2014/chart" uri="{C3380CC4-5D6E-409C-BE32-E72D297353CC}">
              <c16:uniqueId val="{00000000-8877-4A41-A507-D98EFF04DA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8877-4A41-A507-D98EFF04DA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A9-4B70-AA41-8DC0F7E0D1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96A9-4B70-AA41-8DC0F7E0D1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214.95</c:v>
                </c:pt>
                <c:pt idx="1">
                  <c:v>313.56</c:v>
                </c:pt>
                <c:pt idx="2">
                  <c:v>339.31</c:v>
                </c:pt>
                <c:pt idx="3">
                  <c:v>341.81</c:v>
                </c:pt>
                <c:pt idx="4">
                  <c:v>302.77999999999997</c:v>
                </c:pt>
              </c:numCache>
            </c:numRef>
          </c:val>
          <c:extLst>
            <c:ext xmlns:c16="http://schemas.microsoft.com/office/drawing/2014/chart" uri="{C3380CC4-5D6E-409C-BE32-E72D297353CC}">
              <c16:uniqueId val="{00000000-CC66-4396-81B7-4B99C8E120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CC66-4396-81B7-4B99C8E120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315.02999999999997</c:v>
                </c:pt>
                <c:pt idx="1">
                  <c:v>294.08999999999997</c:v>
                </c:pt>
                <c:pt idx="2">
                  <c:v>273.16000000000003</c:v>
                </c:pt>
                <c:pt idx="3">
                  <c:v>250.85</c:v>
                </c:pt>
                <c:pt idx="4">
                  <c:v>247.96</c:v>
                </c:pt>
              </c:numCache>
            </c:numRef>
          </c:val>
          <c:extLst>
            <c:ext xmlns:c16="http://schemas.microsoft.com/office/drawing/2014/chart" uri="{C3380CC4-5D6E-409C-BE32-E72D297353CC}">
              <c16:uniqueId val="{00000000-6524-4816-87BC-333AAA64FB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6524-4816-87BC-333AAA64FB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117.06</c:v>
                </c:pt>
                <c:pt idx="1">
                  <c:v>116.46</c:v>
                </c:pt>
                <c:pt idx="2">
                  <c:v>112.89</c:v>
                </c:pt>
                <c:pt idx="3">
                  <c:v>114.95</c:v>
                </c:pt>
                <c:pt idx="4">
                  <c:v>104.23</c:v>
                </c:pt>
              </c:numCache>
            </c:numRef>
          </c:val>
          <c:extLst>
            <c:ext xmlns:c16="http://schemas.microsoft.com/office/drawing/2014/chart" uri="{C3380CC4-5D6E-409C-BE32-E72D297353CC}">
              <c16:uniqueId val="{00000000-1CFC-45BC-8300-05F9620629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1CFC-45BC-8300-05F9620629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100.32</c:v>
                </c:pt>
                <c:pt idx="1">
                  <c:v>100.99</c:v>
                </c:pt>
                <c:pt idx="2">
                  <c:v>104.34</c:v>
                </c:pt>
                <c:pt idx="3">
                  <c:v>102.66</c:v>
                </c:pt>
                <c:pt idx="4">
                  <c:v>113.21</c:v>
                </c:pt>
              </c:numCache>
            </c:numRef>
          </c:val>
          <c:extLst>
            <c:ext xmlns:c16="http://schemas.microsoft.com/office/drawing/2014/chart" uri="{C3380CC4-5D6E-409C-BE32-E72D297353CC}">
              <c16:uniqueId val="{00000000-0EC0-4F76-A06B-36637088BA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0EC0-4F76-A06B-36637088BA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足利市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147442</v>
      </c>
      <c r="AM8" s="61"/>
      <c r="AN8" s="61"/>
      <c r="AO8" s="61"/>
      <c r="AP8" s="61"/>
      <c r="AQ8" s="61"/>
      <c r="AR8" s="61"/>
      <c r="AS8" s="61"/>
      <c r="AT8" s="52">
        <f>データ!$S$6</f>
        <v>177.76</v>
      </c>
      <c r="AU8" s="53"/>
      <c r="AV8" s="53"/>
      <c r="AW8" s="53"/>
      <c r="AX8" s="53"/>
      <c r="AY8" s="53"/>
      <c r="AZ8" s="53"/>
      <c r="BA8" s="53"/>
      <c r="BB8" s="54">
        <f>データ!$T$6</f>
        <v>829.44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77.69</v>
      </c>
      <c r="J10" s="53"/>
      <c r="K10" s="53"/>
      <c r="L10" s="53"/>
      <c r="M10" s="53"/>
      <c r="N10" s="53"/>
      <c r="O10" s="64"/>
      <c r="P10" s="54">
        <f>データ!$P$6</f>
        <v>97.71</v>
      </c>
      <c r="Q10" s="54"/>
      <c r="R10" s="54"/>
      <c r="S10" s="54"/>
      <c r="T10" s="54"/>
      <c r="U10" s="54"/>
      <c r="V10" s="54"/>
      <c r="W10" s="61">
        <f>データ!$Q$6</f>
        <v>2060</v>
      </c>
      <c r="X10" s="61"/>
      <c r="Y10" s="61"/>
      <c r="Z10" s="61"/>
      <c r="AA10" s="61"/>
      <c r="AB10" s="61"/>
      <c r="AC10" s="61"/>
      <c r="AD10" s="2"/>
      <c r="AE10" s="2"/>
      <c r="AF10" s="2"/>
      <c r="AG10" s="2"/>
      <c r="AH10" s="4"/>
      <c r="AI10" s="4"/>
      <c r="AJ10" s="4"/>
      <c r="AK10" s="4"/>
      <c r="AL10" s="61">
        <f>データ!$U$6</f>
        <v>143588</v>
      </c>
      <c r="AM10" s="61"/>
      <c r="AN10" s="61"/>
      <c r="AO10" s="61"/>
      <c r="AP10" s="61"/>
      <c r="AQ10" s="61"/>
      <c r="AR10" s="61"/>
      <c r="AS10" s="61"/>
      <c r="AT10" s="52">
        <f>データ!$V$6</f>
        <v>98.9</v>
      </c>
      <c r="AU10" s="53"/>
      <c r="AV10" s="53"/>
      <c r="AW10" s="53"/>
      <c r="AX10" s="53"/>
      <c r="AY10" s="53"/>
      <c r="AZ10" s="53"/>
      <c r="BA10" s="53"/>
      <c r="BB10" s="54">
        <f>データ!$W$6</f>
        <v>1451.85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lcVYDh9rhsd9XNDmfbAUd049JD+sxAWV4thL8UL8/KGvXXl4vjzYzjq1bR3viotUGEucIfc7MmD+H9iJPJbqA==" saltValue="9HC+0DGcEvHH0w6YSJGs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92029</v>
      </c>
      <c r="D6" s="34">
        <f t="shared" si="3"/>
        <v>46</v>
      </c>
      <c r="E6" s="34">
        <f t="shared" si="3"/>
        <v>1</v>
      </c>
      <c r="F6" s="34">
        <f t="shared" si="3"/>
        <v>0</v>
      </c>
      <c r="G6" s="34">
        <f t="shared" si="3"/>
        <v>1</v>
      </c>
      <c r="H6" s="34" t="str">
        <f t="shared" si="3"/>
        <v>栃木県　足利市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77.69</v>
      </c>
      <c r="P6" s="35">
        <f t="shared" si="3"/>
        <v>97.71</v>
      </c>
      <c r="Q6" s="35">
        <f t="shared" si="3"/>
        <v>2060</v>
      </c>
      <c r="R6" s="35">
        <f t="shared" si="3"/>
        <v>147442</v>
      </c>
      <c r="S6" s="35">
        <f t="shared" si="3"/>
        <v>177.76</v>
      </c>
      <c r="T6" s="35">
        <f t="shared" si="3"/>
        <v>829.44</v>
      </c>
      <c r="U6" s="35">
        <f t="shared" si="3"/>
        <v>143588</v>
      </c>
      <c r="V6" s="35">
        <f t="shared" si="3"/>
        <v>98.9</v>
      </c>
      <c r="W6" s="35">
        <f t="shared" si="3"/>
        <v>1451.85</v>
      </c>
      <c r="X6" s="36">
        <f>IF(X7="",NA(),X7)</f>
        <v>122.81</v>
      </c>
      <c r="Y6" s="36">
        <f t="shared" ref="Y6:AG6" si="4">IF(Y7="",NA(),Y7)</f>
        <v>122.18</v>
      </c>
      <c r="Z6" s="36">
        <f t="shared" si="4"/>
        <v>118.71</v>
      </c>
      <c r="AA6" s="36">
        <f t="shared" si="4"/>
        <v>120.79</v>
      </c>
      <c r="AB6" s="36">
        <f t="shared" si="4"/>
        <v>110.95</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214.95</v>
      </c>
      <c r="AU6" s="36">
        <f t="shared" ref="AU6:BC6" si="6">IF(AU7="",NA(),AU7)</f>
        <v>313.56</v>
      </c>
      <c r="AV6" s="36">
        <f t="shared" si="6"/>
        <v>339.31</v>
      </c>
      <c r="AW6" s="36">
        <f t="shared" si="6"/>
        <v>341.81</v>
      </c>
      <c r="AX6" s="36">
        <f t="shared" si="6"/>
        <v>302.77999999999997</v>
      </c>
      <c r="AY6" s="36">
        <f t="shared" si="6"/>
        <v>352.05</v>
      </c>
      <c r="AZ6" s="36">
        <f t="shared" si="6"/>
        <v>349.04</v>
      </c>
      <c r="BA6" s="36">
        <f t="shared" si="6"/>
        <v>337.49</v>
      </c>
      <c r="BB6" s="36">
        <f t="shared" si="6"/>
        <v>335.6</v>
      </c>
      <c r="BC6" s="36">
        <f t="shared" si="6"/>
        <v>358.91</v>
      </c>
      <c r="BD6" s="35" t="str">
        <f>IF(BD7="","",IF(BD7="-","【-】","【"&amp;SUBSTITUTE(TEXT(BD7,"#,##0.00"),"-","△")&amp;"】"))</f>
        <v>【264.97】</v>
      </c>
      <c r="BE6" s="36">
        <f>IF(BE7="",NA(),BE7)</f>
        <v>315.02999999999997</v>
      </c>
      <c r="BF6" s="36">
        <f t="shared" ref="BF6:BN6" si="7">IF(BF7="",NA(),BF7)</f>
        <v>294.08999999999997</v>
      </c>
      <c r="BG6" s="36">
        <f t="shared" si="7"/>
        <v>273.16000000000003</v>
      </c>
      <c r="BH6" s="36">
        <f t="shared" si="7"/>
        <v>250.85</v>
      </c>
      <c r="BI6" s="36">
        <f t="shared" si="7"/>
        <v>247.96</v>
      </c>
      <c r="BJ6" s="36">
        <f t="shared" si="7"/>
        <v>250.76</v>
      </c>
      <c r="BK6" s="36">
        <f t="shared" si="7"/>
        <v>254.54</v>
      </c>
      <c r="BL6" s="36">
        <f t="shared" si="7"/>
        <v>265.92</v>
      </c>
      <c r="BM6" s="36">
        <f t="shared" si="7"/>
        <v>258.26</v>
      </c>
      <c r="BN6" s="36">
        <f t="shared" si="7"/>
        <v>247.27</v>
      </c>
      <c r="BO6" s="35" t="str">
        <f>IF(BO7="","",IF(BO7="-","【-】","【"&amp;SUBSTITUTE(TEXT(BO7,"#,##0.00"),"-","△")&amp;"】"))</f>
        <v>【266.61】</v>
      </c>
      <c r="BP6" s="36">
        <f>IF(BP7="",NA(),BP7)</f>
        <v>117.06</v>
      </c>
      <c r="BQ6" s="36">
        <f t="shared" ref="BQ6:BY6" si="8">IF(BQ7="",NA(),BQ7)</f>
        <v>116.46</v>
      </c>
      <c r="BR6" s="36">
        <f t="shared" si="8"/>
        <v>112.89</v>
      </c>
      <c r="BS6" s="36">
        <f t="shared" si="8"/>
        <v>114.95</v>
      </c>
      <c r="BT6" s="36">
        <f t="shared" si="8"/>
        <v>104.23</v>
      </c>
      <c r="BU6" s="36">
        <f t="shared" si="8"/>
        <v>106.69</v>
      </c>
      <c r="BV6" s="36">
        <f t="shared" si="8"/>
        <v>106.52</v>
      </c>
      <c r="BW6" s="36">
        <f t="shared" si="8"/>
        <v>105.86</v>
      </c>
      <c r="BX6" s="36">
        <f t="shared" si="8"/>
        <v>106.07</v>
      </c>
      <c r="BY6" s="36">
        <f t="shared" si="8"/>
        <v>105.34</v>
      </c>
      <c r="BZ6" s="35" t="str">
        <f>IF(BZ7="","",IF(BZ7="-","【-】","【"&amp;SUBSTITUTE(TEXT(BZ7,"#,##0.00"),"-","△")&amp;"】"))</f>
        <v>【103.24】</v>
      </c>
      <c r="CA6" s="36">
        <f>IF(CA7="",NA(),CA7)</f>
        <v>100.32</v>
      </c>
      <c r="CB6" s="36">
        <f t="shared" ref="CB6:CJ6" si="9">IF(CB7="",NA(),CB7)</f>
        <v>100.99</v>
      </c>
      <c r="CC6" s="36">
        <f t="shared" si="9"/>
        <v>104.34</v>
      </c>
      <c r="CD6" s="36">
        <f t="shared" si="9"/>
        <v>102.66</v>
      </c>
      <c r="CE6" s="36">
        <f t="shared" si="9"/>
        <v>113.21</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74.459999999999994</v>
      </c>
      <c r="CM6" s="36">
        <f t="shared" ref="CM6:CU6" si="10">IF(CM7="",NA(),CM7)</f>
        <v>75.03</v>
      </c>
      <c r="CN6" s="36">
        <f t="shared" si="10"/>
        <v>77.92</v>
      </c>
      <c r="CO6" s="36">
        <f t="shared" si="10"/>
        <v>80.239999999999995</v>
      </c>
      <c r="CP6" s="36">
        <f t="shared" si="10"/>
        <v>83.43</v>
      </c>
      <c r="CQ6" s="36">
        <f t="shared" si="10"/>
        <v>62.26</v>
      </c>
      <c r="CR6" s="36">
        <f t="shared" si="10"/>
        <v>62.1</v>
      </c>
      <c r="CS6" s="36">
        <f t="shared" si="10"/>
        <v>62.38</v>
      </c>
      <c r="CT6" s="36">
        <f t="shared" si="10"/>
        <v>62.83</v>
      </c>
      <c r="CU6" s="36">
        <f t="shared" si="10"/>
        <v>62.05</v>
      </c>
      <c r="CV6" s="35" t="str">
        <f>IF(CV7="","",IF(CV7="-","【-】","【"&amp;SUBSTITUTE(TEXT(CV7,"#,##0.00"),"-","△")&amp;"】"))</f>
        <v>【60.00】</v>
      </c>
      <c r="CW6" s="36">
        <f>IF(CW7="",NA(),CW7)</f>
        <v>83.9</v>
      </c>
      <c r="CX6" s="36">
        <f t="shared" ref="CX6:DF6" si="11">IF(CX7="",NA(),CX7)</f>
        <v>84.38</v>
      </c>
      <c r="CY6" s="36">
        <f t="shared" si="11"/>
        <v>81.84</v>
      </c>
      <c r="CZ6" s="36">
        <f t="shared" si="11"/>
        <v>80.239999999999995</v>
      </c>
      <c r="DA6" s="36">
        <f t="shared" si="11"/>
        <v>76.599999999999994</v>
      </c>
      <c r="DB6" s="36">
        <f t="shared" si="11"/>
        <v>89.5</v>
      </c>
      <c r="DC6" s="36">
        <f t="shared" si="11"/>
        <v>89.52</v>
      </c>
      <c r="DD6" s="36">
        <f t="shared" si="11"/>
        <v>89.17</v>
      </c>
      <c r="DE6" s="36">
        <f t="shared" si="11"/>
        <v>88.86</v>
      </c>
      <c r="DF6" s="36">
        <f t="shared" si="11"/>
        <v>89.11</v>
      </c>
      <c r="DG6" s="35" t="str">
        <f>IF(DG7="","",IF(DG7="-","【-】","【"&amp;SUBSTITUTE(TEXT(DG7,"#,##0.00"),"-","△")&amp;"】"))</f>
        <v>【89.80】</v>
      </c>
      <c r="DH6" s="36">
        <f>IF(DH7="",NA(),DH7)</f>
        <v>47.25</v>
      </c>
      <c r="DI6" s="36">
        <f t="shared" ref="DI6:DQ6" si="12">IF(DI7="",NA(),DI7)</f>
        <v>48.63</v>
      </c>
      <c r="DJ6" s="36">
        <f t="shared" si="12"/>
        <v>50.05</v>
      </c>
      <c r="DK6" s="36">
        <f t="shared" si="12"/>
        <v>51.34</v>
      </c>
      <c r="DL6" s="36">
        <f t="shared" si="12"/>
        <v>52.26</v>
      </c>
      <c r="DM6" s="36">
        <f t="shared" si="12"/>
        <v>45.89</v>
      </c>
      <c r="DN6" s="36">
        <f t="shared" si="12"/>
        <v>46.58</v>
      </c>
      <c r="DO6" s="36">
        <f t="shared" si="12"/>
        <v>46.99</v>
      </c>
      <c r="DP6" s="36">
        <f t="shared" si="12"/>
        <v>47.89</v>
      </c>
      <c r="DQ6" s="36">
        <f t="shared" si="12"/>
        <v>48.69</v>
      </c>
      <c r="DR6" s="35" t="str">
        <f>IF(DR7="","",IF(DR7="-","【-】","【"&amp;SUBSTITUTE(TEXT(DR7,"#,##0.00"),"-","△")&amp;"】"))</f>
        <v>【49.59】</v>
      </c>
      <c r="DS6" s="36">
        <f>IF(DS7="",NA(),DS7)</f>
        <v>10.029999999999999</v>
      </c>
      <c r="DT6" s="36">
        <f t="shared" ref="DT6:EB6" si="13">IF(DT7="",NA(),DT7)</f>
        <v>12.93</v>
      </c>
      <c r="DU6" s="36">
        <f t="shared" si="13"/>
        <v>14.88</v>
      </c>
      <c r="DV6" s="36">
        <f t="shared" si="13"/>
        <v>16.989999999999998</v>
      </c>
      <c r="DW6" s="36">
        <f t="shared" si="13"/>
        <v>19.88</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0.64</v>
      </c>
      <c r="EE6" s="36">
        <f t="shared" ref="EE6:EM6" si="14">IF(EE7="",NA(),EE7)</f>
        <v>0.77</v>
      </c>
      <c r="EF6" s="36">
        <f t="shared" si="14"/>
        <v>0.81</v>
      </c>
      <c r="EG6" s="36">
        <f t="shared" si="14"/>
        <v>0.75</v>
      </c>
      <c r="EH6" s="36">
        <f t="shared" si="14"/>
        <v>0.71</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92029</v>
      </c>
      <c r="D7" s="38">
        <v>46</v>
      </c>
      <c r="E7" s="38">
        <v>1</v>
      </c>
      <c r="F7" s="38">
        <v>0</v>
      </c>
      <c r="G7" s="38">
        <v>1</v>
      </c>
      <c r="H7" s="38" t="s">
        <v>93</v>
      </c>
      <c r="I7" s="38" t="s">
        <v>94</v>
      </c>
      <c r="J7" s="38" t="s">
        <v>95</v>
      </c>
      <c r="K7" s="38" t="s">
        <v>96</v>
      </c>
      <c r="L7" s="38" t="s">
        <v>97</v>
      </c>
      <c r="M7" s="38" t="s">
        <v>98</v>
      </c>
      <c r="N7" s="39" t="s">
        <v>99</v>
      </c>
      <c r="O7" s="39">
        <v>77.69</v>
      </c>
      <c r="P7" s="39">
        <v>97.71</v>
      </c>
      <c r="Q7" s="39">
        <v>2060</v>
      </c>
      <c r="R7" s="39">
        <v>147442</v>
      </c>
      <c r="S7" s="39">
        <v>177.76</v>
      </c>
      <c r="T7" s="39">
        <v>829.44</v>
      </c>
      <c r="U7" s="39">
        <v>143588</v>
      </c>
      <c r="V7" s="39">
        <v>98.9</v>
      </c>
      <c r="W7" s="39">
        <v>1451.85</v>
      </c>
      <c r="X7" s="39">
        <v>122.81</v>
      </c>
      <c r="Y7" s="39">
        <v>122.18</v>
      </c>
      <c r="Z7" s="39">
        <v>118.71</v>
      </c>
      <c r="AA7" s="39">
        <v>120.79</v>
      </c>
      <c r="AB7" s="39">
        <v>110.95</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214.95</v>
      </c>
      <c r="AU7" s="39">
        <v>313.56</v>
      </c>
      <c r="AV7" s="39">
        <v>339.31</v>
      </c>
      <c r="AW7" s="39">
        <v>341.81</v>
      </c>
      <c r="AX7" s="39">
        <v>302.77999999999997</v>
      </c>
      <c r="AY7" s="39">
        <v>352.05</v>
      </c>
      <c r="AZ7" s="39">
        <v>349.04</v>
      </c>
      <c r="BA7" s="39">
        <v>337.49</v>
      </c>
      <c r="BB7" s="39">
        <v>335.6</v>
      </c>
      <c r="BC7" s="39">
        <v>358.91</v>
      </c>
      <c r="BD7" s="39">
        <v>264.97000000000003</v>
      </c>
      <c r="BE7" s="39">
        <v>315.02999999999997</v>
      </c>
      <c r="BF7" s="39">
        <v>294.08999999999997</v>
      </c>
      <c r="BG7" s="39">
        <v>273.16000000000003</v>
      </c>
      <c r="BH7" s="39">
        <v>250.85</v>
      </c>
      <c r="BI7" s="39">
        <v>247.96</v>
      </c>
      <c r="BJ7" s="39">
        <v>250.76</v>
      </c>
      <c r="BK7" s="39">
        <v>254.54</v>
      </c>
      <c r="BL7" s="39">
        <v>265.92</v>
      </c>
      <c r="BM7" s="39">
        <v>258.26</v>
      </c>
      <c r="BN7" s="39">
        <v>247.27</v>
      </c>
      <c r="BO7" s="39">
        <v>266.61</v>
      </c>
      <c r="BP7" s="39">
        <v>117.06</v>
      </c>
      <c r="BQ7" s="39">
        <v>116.46</v>
      </c>
      <c r="BR7" s="39">
        <v>112.89</v>
      </c>
      <c r="BS7" s="39">
        <v>114.95</v>
      </c>
      <c r="BT7" s="39">
        <v>104.23</v>
      </c>
      <c r="BU7" s="39">
        <v>106.69</v>
      </c>
      <c r="BV7" s="39">
        <v>106.52</v>
      </c>
      <c r="BW7" s="39">
        <v>105.86</v>
      </c>
      <c r="BX7" s="39">
        <v>106.07</v>
      </c>
      <c r="BY7" s="39">
        <v>105.34</v>
      </c>
      <c r="BZ7" s="39">
        <v>103.24</v>
      </c>
      <c r="CA7" s="39">
        <v>100.32</v>
      </c>
      <c r="CB7" s="39">
        <v>100.99</v>
      </c>
      <c r="CC7" s="39">
        <v>104.34</v>
      </c>
      <c r="CD7" s="39">
        <v>102.66</v>
      </c>
      <c r="CE7" s="39">
        <v>113.21</v>
      </c>
      <c r="CF7" s="39">
        <v>154.91999999999999</v>
      </c>
      <c r="CG7" s="39">
        <v>155.80000000000001</v>
      </c>
      <c r="CH7" s="39">
        <v>158.58000000000001</v>
      </c>
      <c r="CI7" s="39">
        <v>159.22</v>
      </c>
      <c r="CJ7" s="39">
        <v>159.6</v>
      </c>
      <c r="CK7" s="39">
        <v>168.38</v>
      </c>
      <c r="CL7" s="39">
        <v>74.459999999999994</v>
      </c>
      <c r="CM7" s="39">
        <v>75.03</v>
      </c>
      <c r="CN7" s="39">
        <v>77.92</v>
      </c>
      <c r="CO7" s="39">
        <v>80.239999999999995</v>
      </c>
      <c r="CP7" s="39">
        <v>83.43</v>
      </c>
      <c r="CQ7" s="39">
        <v>62.26</v>
      </c>
      <c r="CR7" s="39">
        <v>62.1</v>
      </c>
      <c r="CS7" s="39">
        <v>62.38</v>
      </c>
      <c r="CT7" s="39">
        <v>62.83</v>
      </c>
      <c r="CU7" s="39">
        <v>62.05</v>
      </c>
      <c r="CV7" s="39">
        <v>60</v>
      </c>
      <c r="CW7" s="39">
        <v>83.9</v>
      </c>
      <c r="CX7" s="39">
        <v>84.38</v>
      </c>
      <c r="CY7" s="39">
        <v>81.84</v>
      </c>
      <c r="CZ7" s="39">
        <v>80.239999999999995</v>
      </c>
      <c r="DA7" s="39">
        <v>76.599999999999994</v>
      </c>
      <c r="DB7" s="39">
        <v>89.5</v>
      </c>
      <c r="DC7" s="39">
        <v>89.52</v>
      </c>
      <c r="DD7" s="39">
        <v>89.17</v>
      </c>
      <c r="DE7" s="39">
        <v>88.86</v>
      </c>
      <c r="DF7" s="39">
        <v>89.11</v>
      </c>
      <c r="DG7" s="39">
        <v>89.8</v>
      </c>
      <c r="DH7" s="39">
        <v>47.25</v>
      </c>
      <c r="DI7" s="39">
        <v>48.63</v>
      </c>
      <c r="DJ7" s="39">
        <v>50.05</v>
      </c>
      <c r="DK7" s="39">
        <v>51.34</v>
      </c>
      <c r="DL7" s="39">
        <v>52.26</v>
      </c>
      <c r="DM7" s="39">
        <v>45.89</v>
      </c>
      <c r="DN7" s="39">
        <v>46.58</v>
      </c>
      <c r="DO7" s="39">
        <v>46.99</v>
      </c>
      <c r="DP7" s="39">
        <v>47.89</v>
      </c>
      <c r="DQ7" s="39">
        <v>48.69</v>
      </c>
      <c r="DR7" s="39">
        <v>49.59</v>
      </c>
      <c r="DS7" s="39">
        <v>10.029999999999999</v>
      </c>
      <c r="DT7" s="39">
        <v>12.93</v>
      </c>
      <c r="DU7" s="39">
        <v>14.88</v>
      </c>
      <c r="DV7" s="39">
        <v>16.989999999999998</v>
      </c>
      <c r="DW7" s="39">
        <v>19.88</v>
      </c>
      <c r="DX7" s="39">
        <v>13.14</v>
      </c>
      <c r="DY7" s="39">
        <v>14.45</v>
      </c>
      <c r="DZ7" s="39">
        <v>15.83</v>
      </c>
      <c r="EA7" s="39">
        <v>16.899999999999999</v>
      </c>
      <c r="EB7" s="39">
        <v>18.260000000000002</v>
      </c>
      <c r="EC7" s="39">
        <v>19.440000000000001</v>
      </c>
      <c r="ED7" s="39">
        <v>0.64</v>
      </c>
      <c r="EE7" s="39">
        <v>0.77</v>
      </c>
      <c r="EF7" s="39">
        <v>0.81</v>
      </c>
      <c r="EG7" s="39">
        <v>0.75</v>
      </c>
      <c r="EH7" s="39">
        <v>0.71</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2021-02-03T03:04:53Z</cp:lastPrinted>
  <dcterms:created xsi:type="dcterms:W3CDTF">2020-12-04T02:05:05Z</dcterms:created>
  <dcterms:modified xsi:type="dcterms:W3CDTF">2021-02-20T01:54:08Z</dcterms:modified>
  <cp:category/>
</cp:coreProperties>
</file>