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5386BAC6-B153-4123-9CED-ED2D29EBC537}" xr6:coauthVersionLast="47" xr6:coauthVersionMax="47" xr10:uidLastSave="{00000000-0000-0000-0000-000000000000}"/>
  <workbookProtection workbookAlgorithmName="SHA-512" workbookHashValue="J8+340R0l2kwDHjxC8/hsHdgZ0IfectQBvmCL63BTbqUwblALAwXYNExBYYI27WxcTm1s3nmKSrpkB1D0mlTFA==" workbookSaltValue="wJxfTMSBjhJRYPp6M3eC7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D10" i="4"/>
  <c r="W10" i="4"/>
  <c r="P10" i="4"/>
  <c r="I10" i="4"/>
  <c r="BB8" i="4"/>
  <c r="AT8" i="4"/>
  <c r="AD8" i="4"/>
  <c r="W8" i="4"/>
  <c r="B8" i="4"/>
  <c r="B6"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<sst xmlns="http://schemas.openxmlformats.org/spreadsheetml/2006/main" count="257" uniqueCount="117">
  <si>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</si>
  <si>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</si>
  <si>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</si>
  <si>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</si>
  <si>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</si>
  <si>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</si>
  <si>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</si>
  <si>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</si>
  <si>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</si>
  <si>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</si>
  <si>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</si>
  <si>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</si>
  <si>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</si>
  <si>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</si>
  <si>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</si>
  <si>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</si>
  <si>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</si>
  <si>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</si>
  <si>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</si>
  <si>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</si>
  <si>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</si>
  <si>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</si>
  <si>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</si>
  <si>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</si>
  <si>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</si>
  <si>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</si>
  <si>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</si>
  <si>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</si>
  <si>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</si>
  <si>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</si>
  <si>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</si>
  <si>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</si>
  <si>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</si>
  <si>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</si>
  <si>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</si>
  <si>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</si>
  <si>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</si>
  <si>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</si>
  <si>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</si>
  <si>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</si>
  <si>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</si>
  <si>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</si>
  <si>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</si>
  <si>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</si>
  <si>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</si>
  <si>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</si>
  <si>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</si>
  <si>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</si>
  <si>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</si>
  <si>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</si>
  <si>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</si>
  <si>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</si>
  <si>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</si>
  <si>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</si>
  <si>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</si>
  <si>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</si>
  <si>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</si>
  <si>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</si>
  <si>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</si>
  <si>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</si>
  <si>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</si>
  <si>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</si>
  <si>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</si>
  <si>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</si>
  <si>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</si>
  <si>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</si>
  <si>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</si>
  <si>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</si>
  <si>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</si>
  <si>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</si>
  <si>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</si>
  <si>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</si>
  <si>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</si>
  <si>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</si>
  <si>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</si>
  <si>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</si>
  <si>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</si>
  <si>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</si>
  <si>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</si>
  <si>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</si>
  <si>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</si>
  <si>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</si>
  <si>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</si>
  <si>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</si>
  <si>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</si>
  <si>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</si>
  <si>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</si>
  <si>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</si>
  <si>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</si>
  <si>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</si>
  <si>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</si>
  <si>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</si>
  <si>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</si>
  <si>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</si>
  <si>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</si>
  <si>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</si>
  <si>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</si>
  <si>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</si>
  <si>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</si>
  <si>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</si>
  <si>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</si>
  <si>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</si>
  <si>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</si>
  <si>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</si>
  <si>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</si>
  <si>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</si>
  <si>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</si>
  <si>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</si>
  <si>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</si>
  <si>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</si>
  <si>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</si>
  <si>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</si>
  <si>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</si>
  <si>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</si>
  <si>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昭和57年に供用開始し、現在まで約728kmの管渠整備を行ってきた。全体計画に対する整備率は85.2％であり、今後も整備拡大を予定しているが、節水機器の普及、人口減少により使用料収入の大きな伸びは期待できない。
　また、今後の企業債残高は減少傾向となり基準外繰入金も減少していく見込みであるが、将来の更新事業に向けた内部資金を確保するためにも、適正な使用料単価を検討し、企業債に依存しすぎないよう健全な経営に努め、将来に渡り持続可能な下水道サービスを提供し続けられるよう、経営基盤の強化に取り組む必要がある。
　</t>
    <phoneticPr fontId="4"/>
  </si>
  <si>
    <t>①有形固定資産減価償却率は、約3％増加で推移している。法適用企業として年数が浅いこと、資産のほとんどが管渠であること、耐用年数が比較的長いことから、類似団体より低い数値となっている。
②管渠老朽化率は、昭和57年供用開始のため、耐用年数を超えている管渠はない。今後、令和14年から耐用年数を過ぎた管渠が増えていき、令和30年頃にピークを迎える。
③管渠改善率は、他事業に伴う管渠の敷設替えが主である。令和3年度には該当するものはなかった。
　今後の課題として、ストックマネジメント計画を策定し、投資と財源のバランスを図り、計画的に更新事業を進めていく必要がある。</t>
    <rPh sb="14" eb="15">
      <t>ヤク</t>
    </rPh>
    <rPh sb="17" eb="19">
      <t>ゾウカ</t>
    </rPh>
    <rPh sb="20" eb="22">
      <t>スイイ</t>
    </rPh>
    <phoneticPr fontId="4"/>
  </si>
  <si>
    <t>①経常収支比率は100％以上、②累積欠損金比率は0％であるが、⑤経費回収率は100％未満であり使用料収入で汚水処理費が賄えていない。不足する分は一般会計からの繰入金で補てんしている。経常利益34.3億円に対して、繰入金が15.7億円である。そのうち5.7億円が基準外繰入金である。
③流動比率は、年々増加傾向であり、類似団体の平均値近くなった。しかし流動資産12.0億円に対して流動負債が19.0億円であり、うち企業債償還金が16.5億円を占めており、内部資金が不足していることがわかる。
④企業債残高対事業規模比率は、年々減少傾向であるが、類似団体と比較しても多いことから、今後も企業債残高の削減に努める必要がある。
基準外繰入金に頼っている状況である。
⑥汚水処理原価は、総務省の示す最低限行うべき経営努力として使用料収入で賄うべき汚水処理費150円/㎥を採用している。
⑦施設利用率は、流域下水道に接続しており、処理施設を所有していないためなし。
⑧水洗化率は、微増傾向にある。今後も100％に近づけるよう普及促進活動に努める。
　今後の課題としては、経費回収率の向上、基準外繰入金の削減が挙げられる。維持管理等の経費削減に努めるとともに、水洗化率を向上させ使用料収入を増加させることで、経費回収率、流動比率の向上を図り、基準外繰入金の削減に努める。</t>
    <rPh sb="66" eb="68">
      <t>フソク</t>
    </rPh>
    <rPh sb="70" eb="71">
      <t>ブン</t>
    </rPh>
    <rPh sb="72" eb="76">
      <t>イッパンカイケイ</t>
    </rPh>
    <rPh sb="79" eb="82">
      <t>クリイレキン</t>
    </rPh>
    <rPh sb="83" eb="84">
      <t>ホ</t>
    </rPh>
    <rPh sb="152" eb="154">
      <t>ケイコウ</t>
    </rPh>
    <rPh sb="166" eb="167">
      <t>チカ</t>
    </rPh>
    <rPh sb="434" eb="436">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</si>
</sst>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0.06</c:v>
                </c:pt>
                <c:pt idx="2">
                  <c:v>0.05</c:v>
                </c:pt>
                <c:pt idx="3" formatCode="#,##0.00;&quot;△&quot;#,##0.00">
                  <c:v>0</c:v>
                </c:pt>
                <c:pt idx="4" formatCode="#,##0.00;&quot;△&quot;#,##0.00">
                  <c:v>0</c:v>
                </c:pt>
              </c:numCache>
            </c:numRef>
          </c:val>
          <c:extLst>
            <c:ext xmlns:c16="http://schemas.microsoft.com/office/drawing/2014/chart" uri="{C3380CC4-5D6E-409C-BE32-E72D297353CC}">
              <c16:uniqueId val="{00000000-F57F-48E3-8830-67C0DA60A0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0.09</c:v>
                </c:pt>
                <c:pt idx="4">
                  <c:v>0.17</c:v>
                </c:pt>
              </c:numCache>
            </c:numRef>
          </c:val>
          <c:smooth val="0"/>
          <c:extLst>
            <c:ext xmlns:c16="http://schemas.microsoft.com/office/drawing/2014/chart" uri="{C3380CC4-5D6E-409C-BE32-E72D297353CC}">
              <c16:uniqueId val="{00000001-F57F-48E3-8830-67C0DA60A0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C-4ECE-B56E-C486994F61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65.040000000000006</c:v>
                </c:pt>
                <c:pt idx="2">
                  <c:v>68.31</c:v>
                </c:pt>
                <c:pt idx="3">
                  <c:v>65.28</c:v>
                </c:pt>
                <c:pt idx="4">
                  <c:v>64.92</c:v>
                </c:pt>
              </c:numCache>
            </c:numRef>
          </c:val>
          <c:smooth val="0"/>
          <c:extLst>
            <c:ext xmlns:c16="http://schemas.microsoft.com/office/drawing/2014/chart" uri="{C3380CC4-5D6E-409C-BE32-E72D297353CC}">
              <c16:uniqueId val="{00000001-4B4C-4ECE-B56E-C486994F61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95.25</c:v>
                </c:pt>
                <c:pt idx="2">
                  <c:v>96.31</c:v>
                </c:pt>
                <c:pt idx="3">
                  <c:v>96.95</c:v>
                </c:pt>
                <c:pt idx="4">
                  <c:v>97.1</c:v>
                </c:pt>
              </c:numCache>
            </c:numRef>
          </c:val>
          <c:extLst>
            <c:ext xmlns:c16="http://schemas.microsoft.com/office/drawing/2014/chart" uri="{C3380CC4-5D6E-409C-BE32-E72D297353CC}">
              <c16:uniqueId val="{00000000-2B1D-4E3E-B470-2B5169F5CC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92.62</c:v>
                </c:pt>
                <c:pt idx="3">
                  <c:v>92.72</c:v>
                </c:pt>
                <c:pt idx="4">
                  <c:v>92.88</c:v>
                </c:pt>
              </c:numCache>
            </c:numRef>
          </c:val>
          <c:smooth val="0"/>
          <c:extLst>
            <c:ext xmlns:c16="http://schemas.microsoft.com/office/drawing/2014/chart" uri="{C3380CC4-5D6E-409C-BE32-E72D297353CC}">
              <c16:uniqueId val="{00000001-2B1D-4E3E-B470-2B5169F5CC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107.62</c:v>
                </c:pt>
                <c:pt idx="2">
                  <c:v>110.89</c:v>
                </c:pt>
                <c:pt idx="3">
                  <c:v>111.25</c:v>
                </c:pt>
                <c:pt idx="4">
                  <c:v>110.22</c:v>
                </c:pt>
              </c:numCache>
            </c:numRef>
          </c:val>
          <c:extLst>
            <c:ext xmlns:c16="http://schemas.microsoft.com/office/drawing/2014/chart" uri="{C3380CC4-5D6E-409C-BE32-E72D297353CC}">
              <c16:uniqueId val="{00000000-B97C-4955-A1DF-7594C9948E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c:v>
                </c:pt>
                <c:pt idx="2">
                  <c:v>106.99</c:v>
                </c:pt>
                <c:pt idx="3">
                  <c:v>107.85</c:v>
                </c:pt>
                <c:pt idx="4">
                  <c:v>108.04</c:v>
                </c:pt>
              </c:numCache>
            </c:numRef>
          </c:val>
          <c:smooth val="0"/>
          <c:extLst>
            <c:ext xmlns:c16="http://schemas.microsoft.com/office/drawing/2014/chart" uri="{C3380CC4-5D6E-409C-BE32-E72D297353CC}">
              <c16:uniqueId val="{00000001-B97C-4955-A1DF-7594C9948E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2.82</c:v>
                </c:pt>
                <c:pt idx="2">
                  <c:v>5.58</c:v>
                </c:pt>
                <c:pt idx="3">
                  <c:v>8.2200000000000006</c:v>
                </c:pt>
                <c:pt idx="4">
                  <c:v>10.83</c:v>
                </c:pt>
              </c:numCache>
            </c:numRef>
          </c:val>
          <c:extLst>
            <c:ext xmlns:c16="http://schemas.microsoft.com/office/drawing/2014/chart" uri="{C3380CC4-5D6E-409C-BE32-E72D297353CC}">
              <c16:uniqueId val="{00000000-C379-4A92-98F0-1EEF4E41B9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26.13</c:v>
                </c:pt>
                <c:pt idx="2">
                  <c:v>26.36</c:v>
                </c:pt>
                <c:pt idx="3">
                  <c:v>23.79</c:v>
                </c:pt>
                <c:pt idx="4">
                  <c:v>25.66</c:v>
                </c:pt>
              </c:numCache>
            </c:numRef>
          </c:val>
          <c:smooth val="0"/>
          <c:extLst>
            <c:ext xmlns:c16="http://schemas.microsoft.com/office/drawing/2014/chart" uri="{C3380CC4-5D6E-409C-BE32-E72D297353CC}">
              <c16:uniqueId val="{00000001-C379-4A92-98F0-1EEF4E41B9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DF-46AD-BF5B-85963FE451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1.03</c:v>
                </c:pt>
                <c:pt idx="2">
                  <c:v>1.43</c:v>
                </c:pt>
                <c:pt idx="3">
                  <c:v>1.22</c:v>
                </c:pt>
                <c:pt idx="4">
                  <c:v>1.61</c:v>
                </c:pt>
              </c:numCache>
            </c:numRef>
          </c:val>
          <c:smooth val="0"/>
          <c:extLst>
            <c:ext xmlns:c16="http://schemas.microsoft.com/office/drawing/2014/chart" uri="{C3380CC4-5D6E-409C-BE32-E72D297353CC}">
              <c16:uniqueId val="{00000001-1FDF-46AD-BF5B-85963FE451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6B-4AD0-90DA-099D164CE1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9.06</c:v>
                </c:pt>
                <c:pt idx="2">
                  <c:v>7.42</c:v>
                </c:pt>
                <c:pt idx="3">
                  <c:v>4.72</c:v>
                </c:pt>
                <c:pt idx="4">
                  <c:v>4.49</c:v>
                </c:pt>
              </c:numCache>
            </c:numRef>
          </c:val>
          <c:smooth val="0"/>
          <c:extLst>
            <c:ext xmlns:c16="http://schemas.microsoft.com/office/drawing/2014/chart" uri="{C3380CC4-5D6E-409C-BE32-E72D297353CC}">
              <c16:uniqueId val="{00000001-3B6B-4AD0-90DA-099D164CE1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48.27</c:v>
                </c:pt>
                <c:pt idx="2">
                  <c:v>52.01</c:v>
                </c:pt>
                <c:pt idx="3">
                  <c:v>72.02</c:v>
                </c:pt>
                <c:pt idx="4">
                  <c:v>63.24</c:v>
                </c:pt>
              </c:numCache>
            </c:numRef>
          </c:val>
          <c:extLst>
            <c:ext xmlns:c16="http://schemas.microsoft.com/office/drawing/2014/chart" uri="{C3380CC4-5D6E-409C-BE32-E72D297353CC}">
              <c16:uniqueId val="{00000000-8F38-4F7F-B442-DC4122B24D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8F38-4F7F-B442-DC4122B24D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1988.98</c:v>
                </c:pt>
                <c:pt idx="2">
                  <c:v>1763.45</c:v>
                </c:pt>
                <c:pt idx="3">
                  <c:v>1669.22</c:v>
                </c:pt>
                <c:pt idx="4">
                  <c:v>1573.83</c:v>
                </c:pt>
              </c:numCache>
            </c:numRef>
          </c:val>
          <c:extLst>
            <c:ext xmlns:c16="http://schemas.microsoft.com/office/drawing/2014/chart" uri="{C3380CC4-5D6E-409C-BE32-E72D297353CC}">
              <c16:uniqueId val="{00000000-6F3E-4A0C-B615-A5E2C49AF8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820.36</c:v>
                </c:pt>
                <c:pt idx="2">
                  <c:v>847.44</c:v>
                </c:pt>
                <c:pt idx="3">
                  <c:v>857.88</c:v>
                </c:pt>
                <c:pt idx="4">
                  <c:v>825.1</c:v>
                </c:pt>
              </c:numCache>
            </c:numRef>
          </c:val>
          <c:smooth val="0"/>
          <c:extLst>
            <c:ext xmlns:c16="http://schemas.microsoft.com/office/drawing/2014/chart" uri="{C3380CC4-5D6E-409C-BE32-E72D297353CC}">
              <c16:uniqueId val="{00000001-6F3E-4A0C-B615-A5E2C49AF8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91.49</c:v>
                </c:pt>
                <c:pt idx="2">
                  <c:v>91.61</c:v>
                </c:pt>
                <c:pt idx="3">
                  <c:v>90.95</c:v>
                </c:pt>
                <c:pt idx="4">
                  <c:v>91.3</c:v>
                </c:pt>
              </c:numCache>
            </c:numRef>
          </c:val>
          <c:extLst>
            <c:ext xmlns:c16="http://schemas.microsoft.com/office/drawing/2014/chart" uri="{C3380CC4-5D6E-409C-BE32-E72D297353CC}">
              <c16:uniqueId val="{00000000-7804-4F54-BC17-D2C8D1BBBE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95.4</c:v>
                </c:pt>
                <c:pt idx="2">
                  <c:v>94.69</c:v>
                </c:pt>
                <c:pt idx="3">
                  <c:v>94.97</c:v>
                </c:pt>
                <c:pt idx="4">
                  <c:v>97.07</c:v>
                </c:pt>
              </c:numCache>
            </c:numRef>
          </c:val>
          <c:smooth val="0"/>
          <c:extLst>
            <c:ext xmlns:c16="http://schemas.microsoft.com/office/drawing/2014/chart" uri="{C3380CC4-5D6E-409C-BE32-E72D297353CC}">
              <c16:uniqueId val="{00000001-7804-4F54-BC17-D2C8D1BBBE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4D05-424F-BFF8-1FFA218740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163.19999999999999</c:v>
                </c:pt>
                <c:pt idx="2">
                  <c:v>159.78</c:v>
                </c:pt>
                <c:pt idx="3">
                  <c:v>159.49</c:v>
                </c:pt>
                <c:pt idx="4">
                  <c:v>157.81</c:v>
                </c:pt>
              </c:numCache>
            </c:numRef>
          </c:val>
          <c:smooth val="0"/>
          <c:extLst>
            <c:ext xmlns:c16="http://schemas.microsoft.com/office/drawing/2014/chart" uri="{C3380CC4-5D6E-409C-BE32-E72D297353CC}">
              <c16:uniqueId val="{00000001-4D05-424F-BFF8-1FFA218740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AR6" sqref="AR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栃木市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156930</v>
      </c>
      <c r="AM8" s="46"/>
      <c r="AN8" s="46"/>
      <c r="AO8" s="46"/>
      <c r="AP8" s="46"/>
      <c r="AQ8" s="46"/>
      <c r="AR8" s="46"/>
      <c r="AS8" s="46"/>
      <c r="AT8" s="45">
        <f>データ!T6</f>
        <v>331.5</v>
      </c>
      <c r="AU8" s="45"/>
      <c r="AV8" s="45"/>
      <c r="AW8" s="45"/>
      <c r="AX8" s="45"/>
      <c r="AY8" s="45"/>
      <c r="AZ8" s="45"/>
      <c r="BA8" s="45"/>
      <c r="BB8" s="45">
        <f>データ!U6</f>
        <v>473.39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61.64</v>
      </c>
      <c r="J10" s="45"/>
      <c r="K10" s="45"/>
      <c r="L10" s="45"/>
      <c r="M10" s="45"/>
      <c r="N10" s="45"/>
      <c r="O10" s="45"/>
      <c r="P10" s="45">
        <f>データ!P6</f>
        <v>62.52</v>
      </c>
      <c r="Q10" s="45"/>
      <c r="R10" s="45"/>
      <c r="S10" s="45"/>
      <c r="T10" s="45"/>
      <c r="U10" s="45"/>
      <c r="V10" s="45"/>
      <c r="W10" s="45">
        <f>データ!Q6</f>
        <v>71.05</v>
      </c>
      <c r="X10" s="45"/>
      <c r="Y10" s="45"/>
      <c r="Z10" s="45"/>
      <c r="AA10" s="45"/>
      <c r="AB10" s="45"/>
      <c r="AC10" s="45"/>
      <c r="AD10" s="46">
        <f>データ!R6</f>
        <v>2679</v>
      </c>
      <c r="AE10" s="46"/>
      <c r="AF10" s="46"/>
      <c r="AG10" s="46"/>
      <c r="AH10" s="46"/>
      <c r="AI10" s="46"/>
      <c r="AJ10" s="46"/>
      <c r="AK10" s="2"/>
      <c r="AL10" s="46">
        <f>データ!V6</f>
        <v>97722</v>
      </c>
      <c r="AM10" s="46"/>
      <c r="AN10" s="46"/>
      <c r="AO10" s="46"/>
      <c r="AP10" s="46"/>
      <c r="AQ10" s="46"/>
      <c r="AR10" s="46"/>
      <c r="AS10" s="46"/>
      <c r="AT10" s="45">
        <f>データ!W6</f>
        <v>29.4</v>
      </c>
      <c r="AU10" s="45"/>
      <c r="AV10" s="45"/>
      <c r="AW10" s="45"/>
      <c r="AX10" s="45"/>
      <c r="AY10" s="45"/>
      <c r="AZ10" s="45"/>
      <c r="BA10" s="45"/>
      <c r="BB10" s="45">
        <f>データ!X6</f>
        <v>3323.88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TRmKhmVCdKDxzF6ZkpQTvdV8GIKkozCNMpIaE3cE6e2VTRp5jShO/16Gg50j48C34KQhPYMwpNpcYddPBhnbQ==" saltValue="HVcjXEEEGbd+zlrpK3A0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92037</v>
      </c>
      <c r="D6" s="19">
        <f t="shared" si="3"/>
        <v>46</v>
      </c>
      <c r="E6" s="19">
        <f t="shared" si="3"/>
        <v>17</v>
      </c>
      <c r="F6" s="19">
        <f t="shared" si="3"/>
        <v>1</v>
      </c>
      <c r="G6" s="19">
        <f t="shared" si="3"/>
        <v>0</v>
      </c>
      <c r="H6" s="19" t="str">
        <f t="shared" si="3"/>
        <v>栃木県　栃木市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61.64</v>
      </c>
      <c r="P6" s="20">
        <f t="shared" si="3"/>
        <v>62.52</v>
      </c>
      <c r="Q6" s="20">
        <f t="shared" si="3"/>
        <v>71.05</v>
      </c>
      <c r="R6" s="20">
        <f t="shared" si="3"/>
        <v>2679</v>
      </c>
      <c r="S6" s="20">
        <f t="shared" si="3"/>
        <v>156930</v>
      </c>
      <c r="T6" s="20">
        <f t="shared" si="3"/>
        <v>331.5</v>
      </c>
      <c r="U6" s="20">
        <f t="shared" si="3"/>
        <v>473.39</v>
      </c>
      <c r="V6" s="20">
        <f t="shared" si="3"/>
        <v>97722</v>
      </c>
      <c r="W6" s="20">
        <f t="shared" si="3"/>
        <v>29.4</v>
      </c>
      <c r="X6" s="20">
        <f t="shared" si="3"/>
        <v>3323.88</v>
      </c>
      <c r="Y6" s="21" t="str">
        <f>IF(Y7="",NA(),Y7)</f>
        <v>-</v>
      </c>
      <c r="Z6" s="21">
        <f t="shared" ref="Z6:AH6" si="4">IF(Z7="",NA(),Z7)</f>
        <v>107.62</v>
      </c>
      <c r="AA6" s="21">
        <f t="shared" si="4"/>
        <v>110.89</v>
      </c>
      <c r="AB6" s="21">
        <f t="shared" si="4"/>
        <v>111.25</v>
      </c>
      <c r="AC6" s="21">
        <f t="shared" si="4"/>
        <v>110.22</v>
      </c>
      <c r="AD6" s="21" t="str">
        <f t="shared" si="4"/>
        <v>-</v>
      </c>
      <c r="AE6" s="21">
        <f t="shared" si="4"/>
        <v>106.9</v>
      </c>
      <c r="AF6" s="21">
        <f t="shared" si="4"/>
        <v>106.99</v>
      </c>
      <c r="AG6" s="21">
        <f t="shared" si="4"/>
        <v>107.85</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9.06</v>
      </c>
      <c r="AQ6" s="21">
        <f t="shared" si="5"/>
        <v>7.42</v>
      </c>
      <c r="AR6" s="21">
        <f t="shared" si="5"/>
        <v>4.72</v>
      </c>
      <c r="AS6" s="21">
        <f t="shared" si="5"/>
        <v>4.49</v>
      </c>
      <c r="AT6" s="20" t="str">
        <f>IF(AT7="","",IF(AT7="-","【-】","【"&amp;SUBSTITUTE(TEXT(AT7,"#,##0.00"),"-","△")&amp;"】"))</f>
        <v>【3.09】</v>
      </c>
      <c r="AU6" s="21" t="str">
        <f>IF(AU7="",NA(),AU7)</f>
        <v>-</v>
      </c>
      <c r="AV6" s="21">
        <f t="shared" ref="AV6:BD6" si="6">IF(AV7="",NA(),AV7)</f>
        <v>48.27</v>
      </c>
      <c r="AW6" s="21">
        <f t="shared" si="6"/>
        <v>52.01</v>
      </c>
      <c r="AX6" s="21">
        <f t="shared" si="6"/>
        <v>72.02</v>
      </c>
      <c r="AY6" s="21">
        <f t="shared" si="6"/>
        <v>63.24</v>
      </c>
      <c r="AZ6" s="21" t="str">
        <f t="shared" si="6"/>
        <v>-</v>
      </c>
      <c r="BA6" s="21">
        <f t="shared" si="6"/>
        <v>76.31</v>
      </c>
      <c r="BB6" s="21">
        <f t="shared" si="6"/>
        <v>68.180000000000007</v>
      </c>
      <c r="BC6" s="21">
        <f t="shared" si="6"/>
        <v>67.930000000000007</v>
      </c>
      <c r="BD6" s="21">
        <f t="shared" si="6"/>
        <v>68.53</v>
      </c>
      <c r="BE6" s="20" t="str">
        <f>IF(BE7="","",IF(BE7="-","【-】","【"&amp;SUBSTITUTE(TEXT(BE7,"#,##0.00"),"-","△")&amp;"】"))</f>
        <v>【71.39】</v>
      </c>
      <c r="BF6" s="21" t="str">
        <f>IF(BF7="",NA(),BF7)</f>
        <v>-</v>
      </c>
      <c r="BG6" s="21">
        <f t="shared" ref="BG6:BO6" si="7">IF(BG7="",NA(),BG7)</f>
        <v>1988.98</v>
      </c>
      <c r="BH6" s="21">
        <f t="shared" si="7"/>
        <v>1763.45</v>
      </c>
      <c r="BI6" s="21">
        <f t="shared" si="7"/>
        <v>1669.22</v>
      </c>
      <c r="BJ6" s="21">
        <f t="shared" si="7"/>
        <v>1573.83</v>
      </c>
      <c r="BK6" s="21" t="str">
        <f t="shared" si="7"/>
        <v>-</v>
      </c>
      <c r="BL6" s="21">
        <f t="shared" si="7"/>
        <v>820.36</v>
      </c>
      <c r="BM6" s="21">
        <f t="shared" si="7"/>
        <v>847.44</v>
      </c>
      <c r="BN6" s="21">
        <f t="shared" si="7"/>
        <v>857.88</v>
      </c>
      <c r="BO6" s="21">
        <f t="shared" si="7"/>
        <v>825.1</v>
      </c>
      <c r="BP6" s="20" t="str">
        <f>IF(BP7="","",IF(BP7="-","【-】","【"&amp;SUBSTITUTE(TEXT(BP7,"#,##0.00"),"-","△")&amp;"】"))</f>
        <v>【669.11】</v>
      </c>
      <c r="BQ6" s="21" t="str">
        <f>IF(BQ7="",NA(),BQ7)</f>
        <v>-</v>
      </c>
      <c r="BR6" s="21">
        <f t="shared" ref="BR6:BZ6" si="8">IF(BR7="",NA(),BR7)</f>
        <v>91.49</v>
      </c>
      <c r="BS6" s="21">
        <f t="shared" si="8"/>
        <v>91.61</v>
      </c>
      <c r="BT6" s="21">
        <f t="shared" si="8"/>
        <v>90.95</v>
      </c>
      <c r="BU6" s="21">
        <f t="shared" si="8"/>
        <v>91.3</v>
      </c>
      <c r="BV6" s="21" t="str">
        <f t="shared" si="8"/>
        <v>-</v>
      </c>
      <c r="BW6" s="21">
        <f t="shared" si="8"/>
        <v>95.4</v>
      </c>
      <c r="BX6" s="21">
        <f t="shared" si="8"/>
        <v>94.69</v>
      </c>
      <c r="BY6" s="21">
        <f t="shared" si="8"/>
        <v>94.97</v>
      </c>
      <c r="BZ6" s="21">
        <f t="shared" si="8"/>
        <v>97.07</v>
      </c>
      <c r="CA6" s="20" t="str">
        <f>IF(CA7="","",IF(CA7="-","【-】","【"&amp;SUBSTITUTE(TEXT(CA7,"#,##0.00"),"-","△")&amp;"】"))</f>
        <v>【99.73】</v>
      </c>
      <c r="CB6" s="21" t="str">
        <f>IF(CB7="",NA(),CB7)</f>
        <v>-</v>
      </c>
      <c r="CC6" s="21">
        <f t="shared" ref="CC6:CK6" si="9">IF(CC7="",NA(),CC7)</f>
        <v>150</v>
      </c>
      <c r="CD6" s="21">
        <f t="shared" si="9"/>
        <v>150</v>
      </c>
      <c r="CE6" s="21">
        <f t="shared" si="9"/>
        <v>150</v>
      </c>
      <c r="CF6" s="21">
        <f t="shared" si="9"/>
        <v>150</v>
      </c>
      <c r="CG6" s="21" t="str">
        <f t="shared" si="9"/>
        <v>-</v>
      </c>
      <c r="CH6" s="21">
        <f t="shared" si="9"/>
        <v>163.19999999999999</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65.040000000000006</v>
      </c>
      <c r="CT6" s="21">
        <f t="shared" si="10"/>
        <v>68.31</v>
      </c>
      <c r="CU6" s="21">
        <f t="shared" si="10"/>
        <v>65.28</v>
      </c>
      <c r="CV6" s="21">
        <f t="shared" si="10"/>
        <v>64.92</v>
      </c>
      <c r="CW6" s="20" t="str">
        <f>IF(CW7="","",IF(CW7="-","【-】","【"&amp;SUBSTITUTE(TEXT(CW7,"#,##0.00"),"-","△")&amp;"】"))</f>
        <v>【59.99】</v>
      </c>
      <c r="CX6" s="21" t="str">
        <f>IF(CX7="",NA(),CX7)</f>
        <v>-</v>
      </c>
      <c r="CY6" s="21">
        <f t="shared" ref="CY6:DG6" si="11">IF(CY7="",NA(),CY7)</f>
        <v>95.25</v>
      </c>
      <c r="CZ6" s="21">
        <f t="shared" si="11"/>
        <v>96.31</v>
      </c>
      <c r="DA6" s="21">
        <f t="shared" si="11"/>
        <v>96.95</v>
      </c>
      <c r="DB6" s="21">
        <f t="shared" si="11"/>
        <v>97.1</v>
      </c>
      <c r="DC6" s="21" t="str">
        <f t="shared" si="11"/>
        <v>-</v>
      </c>
      <c r="DD6" s="21">
        <f t="shared" si="11"/>
        <v>92.55</v>
      </c>
      <c r="DE6" s="21">
        <f t="shared" si="11"/>
        <v>92.62</v>
      </c>
      <c r="DF6" s="21">
        <f t="shared" si="11"/>
        <v>92.72</v>
      </c>
      <c r="DG6" s="21">
        <f t="shared" si="11"/>
        <v>92.88</v>
      </c>
      <c r="DH6" s="20" t="str">
        <f>IF(DH7="","",IF(DH7="-","【-】","【"&amp;SUBSTITUTE(TEXT(DH7,"#,##0.00"),"-","△")&amp;"】"))</f>
        <v>【95.72】</v>
      </c>
      <c r="DI6" s="21" t="str">
        <f>IF(DI7="",NA(),DI7)</f>
        <v>-</v>
      </c>
      <c r="DJ6" s="21">
        <f t="shared" ref="DJ6:DR6" si="12">IF(DJ7="",NA(),DJ7)</f>
        <v>2.82</v>
      </c>
      <c r="DK6" s="21">
        <f t="shared" si="12"/>
        <v>5.58</v>
      </c>
      <c r="DL6" s="21">
        <f t="shared" si="12"/>
        <v>8.2200000000000006</v>
      </c>
      <c r="DM6" s="21">
        <f t="shared" si="12"/>
        <v>10.83</v>
      </c>
      <c r="DN6" s="21" t="str">
        <f t="shared" si="12"/>
        <v>-</v>
      </c>
      <c r="DO6" s="21">
        <f t="shared" si="12"/>
        <v>26.13</v>
      </c>
      <c r="DP6" s="21">
        <f t="shared" si="12"/>
        <v>26.36</v>
      </c>
      <c r="DQ6" s="21">
        <f t="shared" si="12"/>
        <v>23.79</v>
      </c>
      <c r="DR6" s="21">
        <f t="shared" si="12"/>
        <v>25.66</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1.03</v>
      </c>
      <c r="EA6" s="21">
        <f t="shared" si="13"/>
        <v>1.43</v>
      </c>
      <c r="EB6" s="21">
        <f t="shared" si="13"/>
        <v>1.22</v>
      </c>
      <c r="EC6" s="21">
        <f t="shared" si="13"/>
        <v>1.61</v>
      </c>
      <c r="ED6" s="20" t="str">
        <f>IF(ED7="","",IF(ED7="-","【-】","【"&amp;SUBSTITUTE(TEXT(ED7,"#,##0.00"),"-","△")&amp;"】"))</f>
        <v>【6.54】</v>
      </c>
      <c r="EE6" s="21" t="str">
        <f>IF(EE7="",NA(),EE7)</f>
        <v>-</v>
      </c>
      <c r="EF6" s="21">
        <f t="shared" ref="EF6:EN6" si="14">IF(EF7="",NA(),EF7)</f>
        <v>0.06</v>
      </c>
      <c r="EG6" s="21">
        <f t="shared" si="14"/>
        <v>0.05</v>
      </c>
      <c r="EH6" s="20">
        <f t="shared" si="14"/>
        <v>0</v>
      </c>
      <c r="EI6" s="20">
        <f t="shared" si="14"/>
        <v>0</v>
      </c>
      <c r="EJ6" s="21" t="str">
        <f t="shared" si="14"/>
        <v>-</v>
      </c>
      <c r="EK6" s="21">
        <f t="shared" si="14"/>
        <v>0.1</v>
      </c>
      <c r="EL6" s="21">
        <f t="shared" si="14"/>
        <v>0.09</v>
      </c>
      <c r="EM6" s="21">
        <f t="shared" si="14"/>
        <v>0.09</v>
      </c>
      <c r="EN6" s="21">
        <f t="shared" si="14"/>
        <v>0.17</v>
      </c>
      <c r="EO6" s="20" t="str">
        <f>IF(EO7="","",IF(EO7="-","【-】","【"&amp;SUBSTITUTE(TEXT(EO7,"#,##0.00"),"-","△")&amp;"】"))</f>
        <v>【0.24】</v>
      </c>
    </row>
    <row r="7" spans="1:148" s="22" customFormat="1" x14ac:dyDescent="0.2">
      <c r="A7" s="14"/>
      <c r="B7" s="23">
        <v>2021</v>
      </c>
      <c r="C7" s="23">
        <v>92037</v>
      </c>
      <c r="D7" s="23">
        <v>46</v>
      </c>
      <c r="E7" s="23">
        <v>17</v>
      </c>
      <c r="F7" s="23">
        <v>1</v>
      </c>
      <c r="G7" s="23">
        <v>0</v>
      </c>
      <c r="H7" s="23" t="s">
        <v>96</v>
      </c>
      <c r="I7" s="23" t="s">
        <v>97</v>
      </c>
      <c r="J7" s="23" t="s">
        <v>98</v>
      </c>
      <c r="K7" s="23" t="s">
        <v>99</v>
      </c>
      <c r="L7" s="23" t="s">
        <v>100</v>
      </c>
      <c r="M7" s="23" t="s">
        <v>101</v>
      </c>
      <c r="N7" s="24" t="s">
        <v>102</v>
      </c>
      <c r="O7" s="24">
        <v>61.64</v>
      </c>
      <c r="P7" s="24">
        <v>62.52</v>
      </c>
      <c r="Q7" s="24">
        <v>71.05</v>
      </c>
      <c r="R7" s="24">
        <v>2679</v>
      </c>
      <c r="S7" s="24">
        <v>156930</v>
      </c>
      <c r="T7" s="24">
        <v>331.5</v>
      </c>
      <c r="U7" s="24">
        <v>473.39</v>
      </c>
      <c r="V7" s="24">
        <v>97722</v>
      </c>
      <c r="W7" s="24">
        <v>29.4</v>
      </c>
      <c r="X7" s="24">
        <v>3323.88</v>
      </c>
      <c r="Y7" s="24" t="s">
        <v>102</v>
      </c>
      <c r="Z7" s="24">
        <v>107.62</v>
      </c>
      <c r="AA7" s="24">
        <v>110.89</v>
      </c>
      <c r="AB7" s="24">
        <v>111.25</v>
      </c>
      <c r="AC7" s="24">
        <v>110.22</v>
      </c>
      <c r="AD7" s="24" t="s">
        <v>102</v>
      </c>
      <c r="AE7" s="24">
        <v>106.9</v>
      </c>
      <c r="AF7" s="24">
        <v>106.99</v>
      </c>
      <c r="AG7" s="24">
        <v>107.85</v>
      </c>
      <c r="AH7" s="24">
        <v>108.04</v>
      </c>
      <c r="AI7" s="24">
        <v>107.02</v>
      </c>
      <c r="AJ7" s="24" t="s">
        <v>102</v>
      </c>
      <c r="AK7" s="24">
        <v>0</v>
      </c>
      <c r="AL7" s="24">
        <v>0</v>
      </c>
      <c r="AM7" s="24">
        <v>0</v>
      </c>
      <c r="AN7" s="24">
        <v>0</v>
      </c>
      <c r="AO7" s="24" t="s">
        <v>102</v>
      </c>
      <c r="AP7" s="24">
        <v>9.06</v>
      </c>
      <c r="AQ7" s="24">
        <v>7.42</v>
      </c>
      <c r="AR7" s="24">
        <v>4.72</v>
      </c>
      <c r="AS7" s="24">
        <v>4.49</v>
      </c>
      <c r="AT7" s="24">
        <v>3.09</v>
      </c>
      <c r="AU7" s="24" t="s">
        <v>102</v>
      </c>
      <c r="AV7" s="24">
        <v>48.27</v>
      </c>
      <c r="AW7" s="24">
        <v>52.01</v>
      </c>
      <c r="AX7" s="24">
        <v>72.02</v>
      </c>
      <c r="AY7" s="24">
        <v>63.24</v>
      </c>
      <c r="AZ7" s="24" t="s">
        <v>102</v>
      </c>
      <c r="BA7" s="24">
        <v>76.31</v>
      </c>
      <c r="BB7" s="24">
        <v>68.180000000000007</v>
      </c>
      <c r="BC7" s="24">
        <v>67.930000000000007</v>
      </c>
      <c r="BD7" s="24">
        <v>68.53</v>
      </c>
      <c r="BE7" s="24">
        <v>71.39</v>
      </c>
      <c r="BF7" s="24" t="s">
        <v>102</v>
      </c>
      <c r="BG7" s="24">
        <v>1988.98</v>
      </c>
      <c r="BH7" s="24">
        <v>1763.45</v>
      </c>
      <c r="BI7" s="24">
        <v>1669.22</v>
      </c>
      <c r="BJ7" s="24">
        <v>1573.83</v>
      </c>
      <c r="BK7" s="24" t="s">
        <v>102</v>
      </c>
      <c r="BL7" s="24">
        <v>820.36</v>
      </c>
      <c r="BM7" s="24">
        <v>847.44</v>
      </c>
      <c r="BN7" s="24">
        <v>857.88</v>
      </c>
      <c r="BO7" s="24">
        <v>825.1</v>
      </c>
      <c r="BP7" s="24">
        <v>669.11</v>
      </c>
      <c r="BQ7" s="24" t="s">
        <v>102</v>
      </c>
      <c r="BR7" s="24">
        <v>91.49</v>
      </c>
      <c r="BS7" s="24">
        <v>91.61</v>
      </c>
      <c r="BT7" s="24">
        <v>90.95</v>
      </c>
      <c r="BU7" s="24">
        <v>91.3</v>
      </c>
      <c r="BV7" s="24" t="s">
        <v>102</v>
      </c>
      <c r="BW7" s="24">
        <v>95.4</v>
      </c>
      <c r="BX7" s="24">
        <v>94.69</v>
      </c>
      <c r="BY7" s="24">
        <v>94.97</v>
      </c>
      <c r="BZ7" s="24">
        <v>97.07</v>
      </c>
      <c r="CA7" s="24">
        <v>99.73</v>
      </c>
      <c r="CB7" s="24" t="s">
        <v>102</v>
      </c>
      <c r="CC7" s="24">
        <v>150</v>
      </c>
      <c r="CD7" s="24">
        <v>150</v>
      </c>
      <c r="CE7" s="24">
        <v>150</v>
      </c>
      <c r="CF7" s="24">
        <v>150</v>
      </c>
      <c r="CG7" s="24" t="s">
        <v>102</v>
      </c>
      <c r="CH7" s="24">
        <v>163.19999999999999</v>
      </c>
      <c r="CI7" s="24">
        <v>159.78</v>
      </c>
      <c r="CJ7" s="24">
        <v>159.49</v>
      </c>
      <c r="CK7" s="24">
        <v>157.81</v>
      </c>
      <c r="CL7" s="24">
        <v>134.97999999999999</v>
      </c>
      <c r="CM7" s="24" t="s">
        <v>102</v>
      </c>
      <c r="CN7" s="24" t="s">
        <v>102</v>
      </c>
      <c r="CO7" s="24" t="s">
        <v>102</v>
      </c>
      <c r="CP7" s="24" t="s">
        <v>102</v>
      </c>
      <c r="CQ7" s="24" t="s">
        <v>102</v>
      </c>
      <c r="CR7" s="24" t="s">
        <v>102</v>
      </c>
      <c r="CS7" s="24">
        <v>65.040000000000006</v>
      </c>
      <c r="CT7" s="24">
        <v>68.31</v>
      </c>
      <c r="CU7" s="24">
        <v>65.28</v>
      </c>
      <c r="CV7" s="24">
        <v>64.92</v>
      </c>
      <c r="CW7" s="24">
        <v>59.99</v>
      </c>
      <c r="CX7" s="24" t="s">
        <v>102</v>
      </c>
      <c r="CY7" s="24">
        <v>95.25</v>
      </c>
      <c r="CZ7" s="24">
        <v>96.31</v>
      </c>
      <c r="DA7" s="24">
        <v>96.95</v>
      </c>
      <c r="DB7" s="24">
        <v>97.1</v>
      </c>
      <c r="DC7" s="24" t="s">
        <v>102</v>
      </c>
      <c r="DD7" s="24">
        <v>92.55</v>
      </c>
      <c r="DE7" s="24">
        <v>92.62</v>
      </c>
      <c r="DF7" s="24">
        <v>92.72</v>
      </c>
      <c r="DG7" s="24">
        <v>92.88</v>
      </c>
      <c r="DH7" s="24">
        <v>95.72</v>
      </c>
      <c r="DI7" s="24" t="s">
        <v>102</v>
      </c>
      <c r="DJ7" s="24">
        <v>2.82</v>
      </c>
      <c r="DK7" s="24">
        <v>5.58</v>
      </c>
      <c r="DL7" s="24">
        <v>8.2200000000000006</v>
      </c>
      <c r="DM7" s="24">
        <v>10.83</v>
      </c>
      <c r="DN7" s="24" t="s">
        <v>102</v>
      </c>
      <c r="DO7" s="24">
        <v>26.13</v>
      </c>
      <c r="DP7" s="24">
        <v>26.36</v>
      </c>
      <c r="DQ7" s="24">
        <v>23.79</v>
      </c>
      <c r="DR7" s="24">
        <v>25.66</v>
      </c>
      <c r="DS7" s="24">
        <v>38.17</v>
      </c>
      <c r="DT7" s="24" t="s">
        <v>102</v>
      </c>
      <c r="DU7" s="24">
        <v>0</v>
      </c>
      <c r="DV7" s="24">
        <v>0</v>
      </c>
      <c r="DW7" s="24">
        <v>0</v>
      </c>
      <c r="DX7" s="24">
        <v>0</v>
      </c>
      <c r="DY7" s="24" t="s">
        <v>102</v>
      </c>
      <c r="DZ7" s="24">
        <v>1.03</v>
      </c>
      <c r="EA7" s="24">
        <v>1.43</v>
      </c>
      <c r="EB7" s="24">
        <v>1.22</v>
      </c>
      <c r="EC7" s="24">
        <v>1.61</v>
      </c>
      <c r="ED7" s="24">
        <v>6.54</v>
      </c>
      <c r="EE7" s="24" t="s">
        <v>102</v>
      </c>
      <c r="EF7" s="24">
        <v>0.06</v>
      </c>
      <c r="EG7" s="24">
        <v>0.05</v>
      </c>
      <c r="EH7" s="24">
        <v>0</v>
      </c>
      <c r="EI7" s="24">
        <v>0</v>
      </c>
      <c r="EJ7" s="24" t="s">
        <v>102</v>
      </c>
      <c r="EK7" s="24">
        <v>0.1</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2023-01-23T01:16:02Z</cp:lastPrinted>
  <dcterms:created xsi:type="dcterms:W3CDTF">2023-01-12T23:27:47Z</dcterms:created>
  <dcterms:modified xsi:type="dcterms:W3CDTF">2023-01-31T04:28:10Z</dcterms:modified>
  <cp:category/>
</cp:coreProperties>
</file>