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L:\05財政担当\R6（2024）\④公営企業\02 公営企業決算統計\16 公営企業に係る経営比較分析表（令和５年度決算）の分析等について\06 県HP公開\06 下水道（農集）\"/>
    </mc:Choice>
  </mc:AlternateContent>
  <xr:revisionPtr revIDLastSave="0" documentId="13_ncr:1_{C25F438D-6381-467A-BAE6-B7D38262BAC6}" xr6:coauthVersionLast="47" xr6:coauthVersionMax="47" xr10:uidLastSave="{00000000-0000-0000-0000-000000000000}"/>
  <workbookProtection workbookAlgorithmName="SHA-512" workbookHashValue="kMS7XvwYb/meMpmISsX1Qq3EDuPaio4f9VTmVwlkwvyCsEfwW8+2P5/hx4NLYGy0S3Py1a7vYBw5BKjF0Ph2Fg==" workbookSaltValue="acuVDSVdEvPdX/WWoUFbIg==" workbookSpinCount="100000" lockStructure="1"/>
  <bookViews>
    <workbookView xWindow="-110" yWindow="-110" windowWidth="19420" windowHeight="116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BB8" i="4" s="1"/>
  <c r="T6" i="5"/>
  <c r="S6" i="5"/>
  <c r="AL8" i="4" s="1"/>
  <c r="R6" i="5"/>
  <c r="Q6" i="5"/>
  <c r="P6" i="5"/>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J85" i="4"/>
  <c r="I85" i="4"/>
  <c r="H85" i="4"/>
  <c r="G85" i="4"/>
  <c r="BB10" i="4"/>
  <c r="AT10" i="4"/>
  <c r="AL10" i="4"/>
  <c r="AD10" i="4"/>
  <c r="W10" i="4"/>
  <c r="P10" i="4"/>
  <c r="AT8" i="4"/>
  <c r="AD8" i="4"/>
  <c r="W8" i="4"/>
  <c r="B8" i="4"/>
  <c r="B6" i="4"/>
</calcChain>
</file>

<file path=xl/sharedStrings.xml><?xml version="1.0" encoding="utf-8"?>
<sst xmlns="http://schemas.openxmlformats.org/spreadsheetml/2006/main" count="231" uniqueCount="114">
  <si>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</si>
  <si>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</si>
  <si>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</si>
  <si>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</si>
  <si>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</si>
  <si>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</si>
  <si>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業種CD</t>
    <rPh sb="0" eb="2">
      <t>ギョウシュ</t>
    </rPh>
    <phoneticPr fontId="1"/>
  </si>
  <si>
    <t>管理者の情報</t>
    <rPh sb="0" eb="3">
      <t>カンリシャ</t>
    </rPh>
    <rPh sb="4" eb="6">
      <t>ジョウホウ</t>
    </rPh>
    <phoneticPr fontId="1"/>
  </si>
  <si>
    <t>事業CD</t>
    <rPh sb="0" eb="2">
      <t>ジギョウ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</si>
  <si>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</si>
  <si>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</si>
  <si>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</si>
  <si>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</si>
  <si>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</si>
  <si>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</si>
  <si>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</si>
  <si>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</si>
  <si>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</si>
  <si>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</si>
  <si>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</si>
  <si>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</si>
  <si>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</si>
  <si>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</si>
  <si>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</si>
  <si>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</si>
  <si>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</si>
  <si>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</si>
  <si>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</si>
  <si>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</si>
  <si>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</si>
  <si>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</si>
  <si>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</si>
  <si>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t>
  </si>
  <si>
    <t>2①</t>
  </si>
  <si>
    <t>類似団体平均値（平均値）</t>
  </si>
  <si>
    <t>【】</t>
  </si>
  <si>
    <t>令和5年度全国平均</t>
    <rPh sb="0" eb="2">
      <t>レイワ</t>
    </rPh>
    <rPh sb="3" eb="5">
      <t>ネンド</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</si>
  <si>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</si>
  <si>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</si>
  <si>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</si>
  <si>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</si>
  <si>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</si>
  <si>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</si>
  <si>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</si>
  <si>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</si>
  <si>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</si>
  <si>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</si>
  <si>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</si>
  <si>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</si>
  <si>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</si>
  <si>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</si>
  <si>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</si>
  <si>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</si>
  <si>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</si>
  <si>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</si>
  <si>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</si>
  <si>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</si>
  <si>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</si>
  <si>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</si>
  <si>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</si>
  <si>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</si>
  <si>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</si>
  <si>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</si>
  <si>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</si>
  <si>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</si>
  <si>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</si>
  <si>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</si>
  <si>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</si>
  <si>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</si>
  <si>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</si>
  <si>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</si>
  <si>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</si>
  <si>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</si>
  <si>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</si>
  <si>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</si>
  <si>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</si>
  <si>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</si>
  <si>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</si>
  <si>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</si>
  <si>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</si>
  <si>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</si>
  <si>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</si>
  <si>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</si>
  <si>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</si>
  <si>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</si>
  <si>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</si>
  <si>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</si>
  <si>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</si>
  <si>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</si>
  <si>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</si>
  <si>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</si>
  <si>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</si>
  <si>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</si>
  <si>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</si>
  <si>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</si>
  <si>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栃木県　栃木市</t>
  </si>
  <si>
    <t>法適用</t>
  </si>
  <si>
    <t>下水道事業</t>
  </si>
  <si>
    <t>農業集落排水</t>
  </si>
  <si>
    <t>F1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</si>
  <si>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</si>
  <si>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</si>
  <si>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</si>
  <si>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</si>
  <si>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</si>
  <si>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</si>
  <si>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</si>
  <si>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</si>
  <si>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</si>
  <si>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</si>
  <si>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</si>
  <si>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　本市の農業集落排水事業は、平成元年より供用開始し、6処理区、約96kmの管渠整備を行ってきた。現在整備は完了している。
　今後は、西方地域2処理区、大平地域2処理区を順次公共下水道への編入を予定しているため、編入時期までは大きな改修工事は行わず、維持していく必要がある。また、藤岡地域2処理区については、公共下水道まで距離があること、汚水処理手法が真空方式を採用していることから、公共下水道への編入は難しい。今後の維持管理、運営方針が大きな課題である。</t>
  </si>
  <si>
    <t>　①経常収支比率は100％を上回り黒字経営となっている。②累積欠損金比率は0％であり、⑤経費回収率は類似団体平均値を下回った。修繕が増えたことや施設設備の盗難被害への対応により、60～70％程度で推移していた経費回収率が大幅に下がった。不足する分は一般会計からの繰入金で補てんしている。経常収益4.3億円に対して、繰入金が2.2億円であり、そのうち0.7億円が基準外繰入金である。
　③流動比率は、わずかではあるが増加傾向にある。しかし、流動資産0.7億円、流動負債1.7億円、そのうち企業債償還金1.4億円となっており、内部資金が不足していることがわかる。
　④企業債残高対事業規模比率は、新規の借入が無いため企業債残高は年々減少傾向である。
　⑥汚水処理原価は、類似団体平均よりわずかに高い。また、使用料単価より高いため経費削減等により減少させていく必要がある。
　⑦6処理場により汚水処理を行っている。施設利用率は約60％であることから処理能力に対して余裕がある。
　⑧水洗化率は70％台後半であり、微増している。今後も普及促進活動等により接続人口の向上に努める必要がある。
　今後の課題として、経費削減、使用料収入の確保により基準外繰入金を削減していくとともに、公共下水道への編入が可能な西方、大平地域の処理区域については計画的に準備を進め、施設の最適化を図る必要がある。</t>
    <rPh sb="14" eb="15">
      <t>ウエ</t>
    </rPh>
    <rPh sb="17" eb="18">
      <t>クロ</t>
    </rPh>
    <rPh sb="58" eb="60">
      <t>シタマワ</t>
    </rPh>
    <rPh sb="63" eb="65">
      <t>シュウゼン</t>
    </rPh>
    <rPh sb="66" eb="67">
      <t>フ</t>
    </rPh>
    <rPh sb="72" eb="74">
      <t>シセツ</t>
    </rPh>
    <rPh sb="74" eb="76">
      <t>セツビ</t>
    </rPh>
    <rPh sb="77" eb="79">
      <t>トウナン</t>
    </rPh>
    <rPh sb="79" eb="81">
      <t>ヒガイ</t>
    </rPh>
    <rPh sb="83" eb="85">
      <t>タイオウ</t>
    </rPh>
    <rPh sb="98" eb="100">
      <t>スイイ</t>
    </rPh>
    <rPh sb="104" eb="106">
      <t>ケイヒ</t>
    </rPh>
    <rPh sb="106" eb="108">
      <t>カイシュウ</t>
    </rPh>
    <rPh sb="108" eb="109">
      <t>リツ</t>
    </rPh>
    <rPh sb="110" eb="112">
      <t>オオハバ</t>
    </rPh>
    <rPh sb="113" eb="114">
      <t>サ</t>
    </rPh>
    <rPh sb="345" eb="346">
      <t>タカ</t>
    </rPh>
    <rPh sb="446" eb="447">
      <t>ダイ</t>
    </rPh>
    <rPh sb="453" eb="455">
      <t>ビゾウ</t>
    </rPh>
    <phoneticPr fontId="1"/>
  </si>
  <si>
    <t>　①有形固定資産減価償却率は、先に企業会計として運営していた類似団体に比べて低いが、毎年約4ポイント増えており増加傾向である。
　②管渠老朽化率は、最も早いものが平成元年供用開始のため耐用年数を超えている管渠はない。今後、令和20年ころから耐用年数を超える管渠が出てくる。
　③管渠改善率は、老朽化による改善は行っておらず、他事業に伴う管渠移設工事等がある。令和5年度には該当するものはなかった。
　今後の課題として、公共下水道への編入が難しい藤岡地域2処理区の維持管理費の増大、更新費用、運営方針を検討する必要がある。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</si>
</sst>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quot;#,##0.00"/>
    <numFmt numFmtId="177" formatCode="#,##0;&quot;△&quot;#,##0"/>
    <numFmt numFmtId="178" formatCode="&quot;R&quot;yy"/>
    <numFmt numFmtId="179" formatCode="0.00_);[Red]\(0.00\)"/>
    <numFmt numFmtId="180" formatCode="#,##0.00;&quot;△&quot;#,##0.00;&quot;-&quot;"/>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80"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E4A-43F6-BE50-D56F26B32A2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0.02</c:v>
                </c:pt>
              </c:numCache>
            </c:numRef>
          </c:val>
          <c:smooth val="0"/>
          <c:extLst>
            <c:ext xmlns:c16="http://schemas.microsoft.com/office/drawing/2014/chart" uri="{C3380CC4-5D6E-409C-BE32-E72D297353CC}">
              <c16:uniqueId val="{00000001-1E4A-43F6-BE50-D56F26B32A2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59.49</c:v>
                </c:pt>
                <c:pt idx="1">
                  <c:v>57.38</c:v>
                </c:pt>
                <c:pt idx="2">
                  <c:v>57.77</c:v>
                </c:pt>
                <c:pt idx="3">
                  <c:v>57.1</c:v>
                </c:pt>
                <c:pt idx="4">
                  <c:v>58.33</c:v>
                </c:pt>
              </c:numCache>
            </c:numRef>
          </c:val>
          <c:extLst>
            <c:ext xmlns:c16="http://schemas.microsoft.com/office/drawing/2014/chart" uri="{C3380CC4-5D6E-409C-BE32-E72D297353CC}">
              <c16:uniqueId val="{00000000-614A-410D-BE85-2FF361B0315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52.63</c:v>
                </c:pt>
              </c:numCache>
            </c:numRef>
          </c:val>
          <c:smooth val="0"/>
          <c:extLst>
            <c:ext xmlns:c16="http://schemas.microsoft.com/office/drawing/2014/chart" uri="{C3380CC4-5D6E-409C-BE32-E72D297353CC}">
              <c16:uniqueId val="{00000001-614A-410D-BE85-2FF361B0315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75</c:v>
                </c:pt>
                <c:pt idx="1">
                  <c:v>76.3</c:v>
                </c:pt>
                <c:pt idx="2">
                  <c:v>77.45</c:v>
                </c:pt>
                <c:pt idx="3">
                  <c:v>77.709999999999994</c:v>
                </c:pt>
                <c:pt idx="4">
                  <c:v>77.989999999999995</c:v>
                </c:pt>
              </c:numCache>
            </c:numRef>
          </c:val>
          <c:extLst>
            <c:ext xmlns:c16="http://schemas.microsoft.com/office/drawing/2014/chart" uri="{C3380CC4-5D6E-409C-BE32-E72D297353CC}">
              <c16:uniqueId val="{00000000-BAB8-45A5-9B7C-F19B7B69AD7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90.32</c:v>
                </c:pt>
              </c:numCache>
            </c:numRef>
          </c:val>
          <c:smooth val="0"/>
          <c:extLst>
            <c:ext xmlns:c16="http://schemas.microsoft.com/office/drawing/2014/chart" uri="{C3380CC4-5D6E-409C-BE32-E72D297353CC}">
              <c16:uniqueId val="{00000001-BAB8-45A5-9B7C-F19B7B69AD7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101.69</c:v>
                </c:pt>
                <c:pt idx="1">
                  <c:v>100</c:v>
                </c:pt>
                <c:pt idx="2">
                  <c:v>100.02</c:v>
                </c:pt>
                <c:pt idx="3">
                  <c:v>99.96</c:v>
                </c:pt>
                <c:pt idx="4">
                  <c:v>100.02</c:v>
                </c:pt>
              </c:numCache>
            </c:numRef>
          </c:val>
          <c:extLst>
            <c:ext xmlns:c16="http://schemas.microsoft.com/office/drawing/2014/chart" uri="{C3380CC4-5D6E-409C-BE32-E72D297353CC}">
              <c16:uniqueId val="{00000000-96D8-42E3-9E28-E08FC86E67F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c:v>
                </c:pt>
                <c:pt idx="1">
                  <c:v>106.37</c:v>
                </c:pt>
                <c:pt idx="2">
                  <c:v>106.07</c:v>
                </c:pt>
                <c:pt idx="3">
                  <c:v>105.5</c:v>
                </c:pt>
                <c:pt idx="4">
                  <c:v>103.07</c:v>
                </c:pt>
              </c:numCache>
            </c:numRef>
          </c:val>
          <c:smooth val="0"/>
          <c:extLst>
            <c:ext xmlns:c16="http://schemas.microsoft.com/office/drawing/2014/chart" uri="{C3380CC4-5D6E-409C-BE32-E72D297353CC}">
              <c16:uniqueId val="{00000001-96D8-42E3-9E28-E08FC86E67F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7.61</c:v>
                </c:pt>
                <c:pt idx="1">
                  <c:v>11.42</c:v>
                </c:pt>
                <c:pt idx="2">
                  <c:v>15.22</c:v>
                </c:pt>
                <c:pt idx="3">
                  <c:v>18.79</c:v>
                </c:pt>
                <c:pt idx="4">
                  <c:v>22.28</c:v>
                </c:pt>
              </c:numCache>
            </c:numRef>
          </c:val>
          <c:extLst>
            <c:ext xmlns:c16="http://schemas.microsoft.com/office/drawing/2014/chart" uri="{C3380CC4-5D6E-409C-BE32-E72D297353CC}">
              <c16:uniqueId val="{00000000-822E-499A-ADA2-6EDA2A42AEB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23.06</c:v>
                </c:pt>
                <c:pt idx="1">
                  <c:v>20.34</c:v>
                </c:pt>
                <c:pt idx="2">
                  <c:v>21.85</c:v>
                </c:pt>
                <c:pt idx="3">
                  <c:v>25.19</c:v>
                </c:pt>
                <c:pt idx="4">
                  <c:v>30.5</c:v>
                </c:pt>
              </c:numCache>
            </c:numRef>
          </c:val>
          <c:smooth val="0"/>
          <c:extLst>
            <c:ext xmlns:c16="http://schemas.microsoft.com/office/drawing/2014/chart" uri="{C3380CC4-5D6E-409C-BE32-E72D297353CC}">
              <c16:uniqueId val="{00000001-822E-499A-ADA2-6EDA2A42AEB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1CF-479E-BE9A-A330B6ACA44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1CF-479E-BE9A-A330B6ACA44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B92-4828-AFC8-1C00EC55CA9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193.99</c:v>
                </c:pt>
                <c:pt idx="1">
                  <c:v>139.02000000000001</c:v>
                </c:pt>
                <c:pt idx="2">
                  <c:v>132.04</c:v>
                </c:pt>
                <c:pt idx="3">
                  <c:v>145.43</c:v>
                </c:pt>
                <c:pt idx="4">
                  <c:v>120.64</c:v>
                </c:pt>
              </c:numCache>
            </c:numRef>
          </c:val>
          <c:smooth val="0"/>
          <c:extLst>
            <c:ext xmlns:c16="http://schemas.microsoft.com/office/drawing/2014/chart" uri="{C3380CC4-5D6E-409C-BE32-E72D297353CC}">
              <c16:uniqueId val="{00000001-0B92-4828-AFC8-1C00EC55CA9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29.69</c:v>
                </c:pt>
                <c:pt idx="1">
                  <c:v>29.46</c:v>
                </c:pt>
                <c:pt idx="2">
                  <c:v>31.63</c:v>
                </c:pt>
                <c:pt idx="3">
                  <c:v>32.08</c:v>
                </c:pt>
                <c:pt idx="4">
                  <c:v>39.44</c:v>
                </c:pt>
              </c:numCache>
            </c:numRef>
          </c:val>
          <c:extLst>
            <c:ext xmlns:c16="http://schemas.microsoft.com/office/drawing/2014/chart" uri="{C3380CC4-5D6E-409C-BE32-E72D297353CC}">
              <c16:uniqueId val="{00000000-7693-4E50-AAF4-A4CBE9D8386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26.99</c:v>
                </c:pt>
                <c:pt idx="1">
                  <c:v>29.13</c:v>
                </c:pt>
                <c:pt idx="2">
                  <c:v>35.69</c:v>
                </c:pt>
                <c:pt idx="3">
                  <c:v>38.4</c:v>
                </c:pt>
                <c:pt idx="4">
                  <c:v>39.82</c:v>
                </c:pt>
              </c:numCache>
            </c:numRef>
          </c:val>
          <c:smooth val="0"/>
          <c:extLst>
            <c:ext xmlns:c16="http://schemas.microsoft.com/office/drawing/2014/chart" uri="{C3380CC4-5D6E-409C-BE32-E72D297353CC}">
              <c16:uniqueId val="{00000001-7693-4E50-AAF4-A4CBE9D8386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3051.14</c:v>
                </c:pt>
                <c:pt idx="1">
                  <c:v>2735.25</c:v>
                </c:pt>
                <c:pt idx="2">
                  <c:v>2753.25</c:v>
                </c:pt>
                <c:pt idx="3">
                  <c:v>2560.41</c:v>
                </c:pt>
                <c:pt idx="4">
                  <c:v>2261.0300000000002</c:v>
                </c:pt>
              </c:numCache>
            </c:numRef>
          </c:val>
          <c:extLst>
            <c:ext xmlns:c16="http://schemas.microsoft.com/office/drawing/2014/chart" uri="{C3380CC4-5D6E-409C-BE32-E72D297353CC}">
              <c16:uniqueId val="{00000000-3E2B-49C8-998F-BBCE8473575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743.31</c:v>
                </c:pt>
              </c:numCache>
            </c:numRef>
          </c:val>
          <c:smooth val="0"/>
          <c:extLst>
            <c:ext xmlns:c16="http://schemas.microsoft.com/office/drawing/2014/chart" uri="{C3380CC4-5D6E-409C-BE32-E72D297353CC}">
              <c16:uniqueId val="{00000001-3E2B-49C8-998F-BBCE8473575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68.03</c:v>
                </c:pt>
                <c:pt idx="1">
                  <c:v>61.42</c:v>
                </c:pt>
                <c:pt idx="2">
                  <c:v>76.44</c:v>
                </c:pt>
                <c:pt idx="3">
                  <c:v>63.37</c:v>
                </c:pt>
                <c:pt idx="4">
                  <c:v>48.28</c:v>
                </c:pt>
              </c:numCache>
            </c:numRef>
          </c:val>
          <c:extLst>
            <c:ext xmlns:c16="http://schemas.microsoft.com/office/drawing/2014/chart" uri="{C3380CC4-5D6E-409C-BE32-E72D297353CC}">
              <c16:uniqueId val="{00000000-C292-447D-9E42-7186BC18F6A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61.15</c:v>
                </c:pt>
              </c:numCache>
            </c:numRef>
          </c:val>
          <c:smooth val="0"/>
          <c:extLst>
            <c:ext xmlns:c16="http://schemas.microsoft.com/office/drawing/2014/chart" uri="{C3380CC4-5D6E-409C-BE32-E72D297353CC}">
              <c16:uniqueId val="{00000001-C292-447D-9E42-7186BC18F6A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167.77</c:v>
                </c:pt>
                <c:pt idx="1">
                  <c:v>193.89</c:v>
                </c:pt>
                <c:pt idx="2">
                  <c:v>156.63999999999999</c:v>
                </c:pt>
                <c:pt idx="3">
                  <c:v>188.93</c:v>
                </c:pt>
                <c:pt idx="4">
                  <c:v>252.23</c:v>
                </c:pt>
              </c:numCache>
            </c:numRef>
          </c:val>
          <c:extLst>
            <c:ext xmlns:c16="http://schemas.microsoft.com/office/drawing/2014/chart" uri="{C3380CC4-5D6E-409C-BE32-E72D297353CC}">
              <c16:uniqueId val="{00000000-3F7D-4892-8720-EE0841C68D5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250.43</c:v>
                </c:pt>
              </c:numCache>
            </c:numRef>
          </c:val>
          <c:smooth val="0"/>
          <c:extLst>
            <c:ext xmlns:c16="http://schemas.microsoft.com/office/drawing/2014/chart" uri="{C3380CC4-5D6E-409C-BE32-E72D297353CC}">
              <c16:uniqueId val="{00000001-3F7D-4892-8720-EE0841C68D5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【104.44】</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【124.06】</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【42.02】</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【785.10】</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【87.54】</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【49.87】</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【271.15】</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【56.93】</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【28.42】</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【0.08】</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【0.02】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50" t="s">
        <v>3</v>
      </c>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row>
    <row r="3" spans="1:78" ht="9.75" customHeight="1" x14ac:dyDescent="0.2">
      <c r="A3" s="2"/>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row>
    <row r="4" spans="1:78" ht="9.75" customHeight="1" x14ac:dyDescent="0.2">
      <c r="A4" s="2"/>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8" t="str">
        <f>データ!H6</f>
        <v>栃木県　栃木市</v>
      </c>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29" t="s">
        <v>10</v>
      </c>
      <c r="C7" s="29"/>
      <c r="D7" s="29"/>
      <c r="E7" s="29"/>
      <c r="F7" s="29"/>
      <c r="G7" s="29"/>
      <c r="H7" s="29"/>
      <c r="I7" s="29" t="s">
        <v>16</v>
      </c>
      <c r="J7" s="29"/>
      <c r="K7" s="29"/>
      <c r="L7" s="29"/>
      <c r="M7" s="29"/>
      <c r="N7" s="29"/>
      <c r="O7" s="29"/>
      <c r="P7" s="29" t="s">
        <v>9</v>
      </c>
      <c r="Q7" s="29"/>
      <c r="R7" s="29"/>
      <c r="S7" s="29"/>
      <c r="T7" s="29"/>
      <c r="U7" s="29"/>
      <c r="V7" s="29"/>
      <c r="W7" s="29" t="s">
        <v>1</v>
      </c>
      <c r="X7" s="29"/>
      <c r="Y7" s="29"/>
      <c r="Z7" s="29"/>
      <c r="AA7" s="29"/>
      <c r="AB7" s="29"/>
      <c r="AC7" s="29"/>
      <c r="AD7" s="29" t="s">
        <v>7</v>
      </c>
      <c r="AE7" s="29"/>
      <c r="AF7" s="29"/>
      <c r="AG7" s="29"/>
      <c r="AH7" s="29"/>
      <c r="AI7" s="29"/>
      <c r="AJ7" s="29"/>
      <c r="AK7" s="3"/>
      <c r="AL7" s="29" t="s">
        <v>17</v>
      </c>
      <c r="AM7" s="29"/>
      <c r="AN7" s="29"/>
      <c r="AO7" s="29"/>
      <c r="AP7" s="29"/>
      <c r="AQ7" s="29"/>
      <c r="AR7" s="29"/>
      <c r="AS7" s="29"/>
      <c r="AT7" s="29" t="s">
        <v>14</v>
      </c>
      <c r="AU7" s="29"/>
      <c r="AV7" s="29"/>
      <c r="AW7" s="29"/>
      <c r="AX7" s="29"/>
      <c r="AY7" s="29"/>
      <c r="AZ7" s="29"/>
      <c r="BA7" s="29"/>
      <c r="BB7" s="29" t="s">
        <v>18</v>
      </c>
      <c r="BC7" s="29"/>
      <c r="BD7" s="29"/>
      <c r="BE7" s="29"/>
      <c r="BF7" s="29"/>
      <c r="BG7" s="29"/>
      <c r="BH7" s="29"/>
      <c r="BI7" s="29"/>
      <c r="BJ7" s="3"/>
      <c r="BK7" s="3"/>
      <c r="BL7" s="30" t="s">
        <v>19</v>
      </c>
      <c r="BM7" s="31"/>
      <c r="BN7" s="31"/>
      <c r="BO7" s="31"/>
      <c r="BP7" s="31"/>
      <c r="BQ7" s="31"/>
      <c r="BR7" s="31"/>
      <c r="BS7" s="31"/>
      <c r="BT7" s="31"/>
      <c r="BU7" s="31"/>
      <c r="BV7" s="31"/>
      <c r="BW7" s="31"/>
      <c r="BX7" s="31"/>
      <c r="BY7" s="32"/>
    </row>
    <row r="8" spans="1:78" ht="18.75" customHeight="1" x14ac:dyDescent="0.2">
      <c r="A8" s="2"/>
      <c r="B8" s="33" t="str">
        <f>データ!I6</f>
        <v>法適用</v>
      </c>
      <c r="C8" s="33"/>
      <c r="D8" s="33"/>
      <c r="E8" s="33"/>
      <c r="F8" s="33"/>
      <c r="G8" s="33"/>
      <c r="H8" s="33"/>
      <c r="I8" s="33" t="str">
        <f>データ!J6</f>
        <v>下水道事業</v>
      </c>
      <c r="J8" s="33"/>
      <c r="K8" s="33"/>
      <c r="L8" s="33"/>
      <c r="M8" s="33"/>
      <c r="N8" s="33"/>
      <c r="O8" s="33"/>
      <c r="P8" s="33" t="str">
        <f>データ!K6</f>
        <v>農業集落排水</v>
      </c>
      <c r="Q8" s="33"/>
      <c r="R8" s="33"/>
      <c r="S8" s="33"/>
      <c r="T8" s="33"/>
      <c r="U8" s="33"/>
      <c r="V8" s="33"/>
      <c r="W8" s="33" t="str">
        <f>データ!L6</f>
        <v>F1</v>
      </c>
      <c r="X8" s="33"/>
      <c r="Y8" s="33"/>
      <c r="Z8" s="33"/>
      <c r="AA8" s="33"/>
      <c r="AB8" s="33"/>
      <c r="AC8" s="33"/>
      <c r="AD8" s="34" t="str">
        <f>データ!$M$6</f>
        <v>非設置</v>
      </c>
      <c r="AE8" s="34"/>
      <c r="AF8" s="34"/>
      <c r="AG8" s="34"/>
      <c r="AH8" s="34"/>
      <c r="AI8" s="34"/>
      <c r="AJ8" s="34"/>
      <c r="AK8" s="3"/>
      <c r="AL8" s="35">
        <f>データ!S6</f>
        <v>154371</v>
      </c>
      <c r="AM8" s="35"/>
      <c r="AN8" s="35"/>
      <c r="AO8" s="35"/>
      <c r="AP8" s="35"/>
      <c r="AQ8" s="35"/>
      <c r="AR8" s="35"/>
      <c r="AS8" s="35"/>
      <c r="AT8" s="36">
        <f>データ!T6</f>
        <v>331.5</v>
      </c>
      <c r="AU8" s="36"/>
      <c r="AV8" s="36"/>
      <c r="AW8" s="36"/>
      <c r="AX8" s="36"/>
      <c r="AY8" s="36"/>
      <c r="AZ8" s="36"/>
      <c r="BA8" s="36"/>
      <c r="BB8" s="36">
        <f>データ!U6</f>
        <v>465.67</v>
      </c>
      <c r="BC8" s="36"/>
      <c r="BD8" s="36"/>
      <c r="BE8" s="36"/>
      <c r="BF8" s="36"/>
      <c r="BG8" s="36"/>
      <c r="BH8" s="36"/>
      <c r="BI8" s="36"/>
      <c r="BJ8" s="3"/>
      <c r="BK8" s="3"/>
      <c r="BL8" s="37" t="s">
        <v>15</v>
      </c>
      <c r="BM8" s="38"/>
      <c r="BN8" s="39" t="s">
        <v>21</v>
      </c>
      <c r="BO8" s="39"/>
      <c r="BP8" s="39"/>
      <c r="BQ8" s="39"/>
      <c r="BR8" s="39"/>
      <c r="BS8" s="39"/>
      <c r="BT8" s="39"/>
      <c r="BU8" s="39"/>
      <c r="BV8" s="39"/>
      <c r="BW8" s="39"/>
      <c r="BX8" s="39"/>
      <c r="BY8" s="40"/>
    </row>
    <row r="9" spans="1:78" ht="18.75" customHeight="1" x14ac:dyDescent="0.2">
      <c r="A9" s="2"/>
      <c r="B9" s="29" t="s">
        <v>23</v>
      </c>
      <c r="C9" s="29"/>
      <c r="D9" s="29"/>
      <c r="E9" s="29"/>
      <c r="F9" s="29"/>
      <c r="G9" s="29"/>
      <c r="H9" s="29"/>
      <c r="I9" s="29" t="s">
        <v>24</v>
      </c>
      <c r="J9" s="29"/>
      <c r="K9" s="29"/>
      <c r="L9" s="29"/>
      <c r="M9" s="29"/>
      <c r="N9" s="29"/>
      <c r="O9" s="29"/>
      <c r="P9" s="29" t="s">
        <v>26</v>
      </c>
      <c r="Q9" s="29"/>
      <c r="R9" s="29"/>
      <c r="S9" s="29"/>
      <c r="T9" s="29"/>
      <c r="U9" s="29"/>
      <c r="V9" s="29"/>
      <c r="W9" s="29" t="s">
        <v>27</v>
      </c>
      <c r="X9" s="29"/>
      <c r="Y9" s="29"/>
      <c r="Z9" s="29"/>
      <c r="AA9" s="29"/>
      <c r="AB9" s="29"/>
      <c r="AC9" s="29"/>
      <c r="AD9" s="29" t="s">
        <v>22</v>
      </c>
      <c r="AE9" s="29"/>
      <c r="AF9" s="29"/>
      <c r="AG9" s="29"/>
      <c r="AH9" s="29"/>
      <c r="AI9" s="29"/>
      <c r="AJ9" s="29"/>
      <c r="AK9" s="3"/>
      <c r="AL9" s="29" t="s">
        <v>30</v>
      </c>
      <c r="AM9" s="29"/>
      <c r="AN9" s="29"/>
      <c r="AO9" s="29"/>
      <c r="AP9" s="29"/>
      <c r="AQ9" s="29"/>
      <c r="AR9" s="29"/>
      <c r="AS9" s="29"/>
      <c r="AT9" s="29" t="s">
        <v>31</v>
      </c>
      <c r="AU9" s="29"/>
      <c r="AV9" s="29"/>
      <c r="AW9" s="29"/>
      <c r="AX9" s="29"/>
      <c r="AY9" s="29"/>
      <c r="AZ9" s="29"/>
      <c r="BA9" s="29"/>
      <c r="BB9" s="29" t="s">
        <v>5</v>
      </c>
      <c r="BC9" s="29"/>
      <c r="BD9" s="29"/>
      <c r="BE9" s="29"/>
      <c r="BF9" s="29"/>
      <c r="BG9" s="29"/>
      <c r="BH9" s="29"/>
      <c r="BI9" s="29"/>
      <c r="BJ9" s="3"/>
      <c r="BK9" s="3"/>
      <c r="BL9" s="41" t="s">
        <v>32</v>
      </c>
      <c r="BM9" s="42"/>
      <c r="BN9" s="43" t="s">
        <v>34</v>
      </c>
      <c r="BO9" s="43"/>
      <c r="BP9" s="43"/>
      <c r="BQ9" s="43"/>
      <c r="BR9" s="43"/>
      <c r="BS9" s="43"/>
      <c r="BT9" s="43"/>
      <c r="BU9" s="43"/>
      <c r="BV9" s="43"/>
      <c r="BW9" s="43"/>
      <c r="BX9" s="43"/>
      <c r="BY9" s="44"/>
    </row>
    <row r="10" spans="1:78" ht="18.75" customHeight="1" x14ac:dyDescent="0.2">
      <c r="A10" s="2"/>
      <c r="B10" s="36" t="str">
        <f>データ!N6</f>
        <v>-</v>
      </c>
      <c r="C10" s="36"/>
      <c r="D10" s="36"/>
      <c r="E10" s="36"/>
      <c r="F10" s="36"/>
      <c r="G10" s="36"/>
      <c r="H10" s="36"/>
      <c r="I10" s="36">
        <f>データ!O6</f>
        <v>68.61</v>
      </c>
      <c r="J10" s="36"/>
      <c r="K10" s="36"/>
      <c r="L10" s="36"/>
      <c r="M10" s="36"/>
      <c r="N10" s="36"/>
      <c r="O10" s="36"/>
      <c r="P10" s="36">
        <f>データ!P6</f>
        <v>5</v>
      </c>
      <c r="Q10" s="36"/>
      <c r="R10" s="36"/>
      <c r="S10" s="36"/>
      <c r="T10" s="36"/>
      <c r="U10" s="36"/>
      <c r="V10" s="36"/>
      <c r="W10" s="36">
        <f>データ!Q6</f>
        <v>100</v>
      </c>
      <c r="X10" s="36"/>
      <c r="Y10" s="36"/>
      <c r="Z10" s="36"/>
      <c r="AA10" s="36"/>
      <c r="AB10" s="36"/>
      <c r="AC10" s="36"/>
      <c r="AD10" s="35">
        <f>データ!R6</f>
        <v>2679</v>
      </c>
      <c r="AE10" s="35"/>
      <c r="AF10" s="35"/>
      <c r="AG10" s="35"/>
      <c r="AH10" s="35"/>
      <c r="AI10" s="35"/>
      <c r="AJ10" s="35"/>
      <c r="AK10" s="2"/>
      <c r="AL10" s="35">
        <f>データ!V6</f>
        <v>7697</v>
      </c>
      <c r="AM10" s="35"/>
      <c r="AN10" s="35"/>
      <c r="AO10" s="35"/>
      <c r="AP10" s="35"/>
      <c r="AQ10" s="35"/>
      <c r="AR10" s="35"/>
      <c r="AS10" s="35"/>
      <c r="AT10" s="36">
        <f>データ!W6</f>
        <v>3.52</v>
      </c>
      <c r="AU10" s="36"/>
      <c r="AV10" s="36"/>
      <c r="AW10" s="36"/>
      <c r="AX10" s="36"/>
      <c r="AY10" s="36"/>
      <c r="AZ10" s="36"/>
      <c r="BA10" s="36"/>
      <c r="BB10" s="36">
        <f>データ!X6</f>
        <v>2186.65</v>
      </c>
      <c r="BC10" s="36"/>
      <c r="BD10" s="36"/>
      <c r="BE10" s="36"/>
      <c r="BF10" s="36"/>
      <c r="BG10" s="36"/>
      <c r="BH10" s="36"/>
      <c r="BI10" s="36"/>
      <c r="BJ10" s="2"/>
      <c r="BK10" s="2"/>
      <c r="BL10" s="45" t="s">
        <v>35</v>
      </c>
      <c r="BM10" s="46"/>
      <c r="BN10" s="47" t="s">
        <v>36</v>
      </c>
      <c r="BO10" s="47"/>
      <c r="BP10" s="47"/>
      <c r="BQ10" s="47"/>
      <c r="BR10" s="47"/>
      <c r="BS10" s="47"/>
      <c r="BT10" s="47"/>
      <c r="BU10" s="47"/>
      <c r="BV10" s="47"/>
      <c r="BW10" s="47"/>
      <c r="BX10" s="47"/>
      <c r="BY10" s="4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37</v>
      </c>
      <c r="BM11" s="51"/>
      <c r="BN11" s="51"/>
      <c r="BO11" s="51"/>
      <c r="BP11" s="51"/>
      <c r="BQ11" s="51"/>
      <c r="BR11" s="51"/>
      <c r="BS11" s="51"/>
      <c r="BT11" s="51"/>
      <c r="BU11" s="51"/>
      <c r="BV11" s="51"/>
      <c r="BW11" s="51"/>
      <c r="BX11" s="51"/>
      <c r="BY11" s="51"/>
      <c r="BZ11" s="5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2">
      <c r="A14" s="2"/>
      <c r="B14" s="53" t="s">
        <v>29</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59" t="s">
        <v>38</v>
      </c>
      <c r="BM14" s="60"/>
      <c r="BN14" s="60"/>
      <c r="BO14" s="60"/>
      <c r="BP14" s="60"/>
      <c r="BQ14" s="60"/>
      <c r="BR14" s="60"/>
      <c r="BS14" s="60"/>
      <c r="BT14" s="60"/>
      <c r="BU14" s="60"/>
      <c r="BV14" s="60"/>
      <c r="BW14" s="60"/>
      <c r="BX14" s="60"/>
      <c r="BY14" s="60"/>
      <c r="BZ14" s="61"/>
    </row>
    <row r="15" spans="1:78" ht="13.5" customHeight="1" x14ac:dyDescent="0.2">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62"/>
      <c r="BM15" s="63"/>
      <c r="BN15" s="63"/>
      <c r="BO15" s="63"/>
      <c r="BP15" s="63"/>
      <c r="BQ15" s="63"/>
      <c r="BR15" s="63"/>
      <c r="BS15" s="63"/>
      <c r="BT15" s="63"/>
      <c r="BU15" s="63"/>
      <c r="BV15" s="63"/>
      <c r="BW15" s="63"/>
      <c r="BX15" s="63"/>
      <c r="BY15" s="63"/>
      <c r="BZ15" s="64"/>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5" t="s">
        <v>112</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59" t="s">
        <v>40</v>
      </c>
      <c r="BM45" s="60"/>
      <c r="BN45" s="60"/>
      <c r="BO45" s="60"/>
      <c r="BP45" s="60"/>
      <c r="BQ45" s="60"/>
      <c r="BR45" s="60"/>
      <c r="BS45" s="60"/>
      <c r="BT45" s="60"/>
      <c r="BU45" s="60"/>
      <c r="BV45" s="60"/>
      <c r="BW45" s="60"/>
      <c r="BX45" s="60"/>
      <c r="BY45" s="60"/>
      <c r="BZ45" s="61"/>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2"/>
      <c r="BM46" s="63"/>
      <c r="BN46" s="63"/>
      <c r="BO46" s="63"/>
      <c r="BP46" s="63"/>
      <c r="BQ46" s="63"/>
      <c r="BR46" s="63"/>
      <c r="BS46" s="63"/>
      <c r="BT46" s="63"/>
      <c r="BU46" s="63"/>
      <c r="BV46" s="63"/>
      <c r="BW46" s="63"/>
      <c r="BX46" s="63"/>
      <c r="BY46" s="63"/>
      <c r="BZ46" s="64"/>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5" t="s">
        <v>113</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5"/>
      <c r="BM58" s="66"/>
      <c r="BN58" s="66"/>
      <c r="BO58" s="66"/>
      <c r="BP58" s="66"/>
      <c r="BQ58" s="66"/>
      <c r="BR58" s="66"/>
      <c r="BS58" s="66"/>
      <c r="BT58" s="66"/>
      <c r="BU58" s="66"/>
      <c r="BV58" s="66"/>
      <c r="BW58" s="66"/>
      <c r="BX58" s="66"/>
      <c r="BY58" s="66"/>
      <c r="BZ58" s="67"/>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5"/>
      <c r="BM59" s="66"/>
      <c r="BN59" s="66"/>
      <c r="BO59" s="66"/>
      <c r="BP59" s="66"/>
      <c r="BQ59" s="66"/>
      <c r="BR59" s="66"/>
      <c r="BS59" s="66"/>
      <c r="BT59" s="66"/>
      <c r="BU59" s="66"/>
      <c r="BV59" s="66"/>
      <c r="BW59" s="66"/>
      <c r="BX59" s="66"/>
      <c r="BY59" s="66"/>
      <c r="BZ59" s="67"/>
    </row>
    <row r="60" spans="1:78" ht="13.5" customHeight="1" x14ac:dyDescent="0.2">
      <c r="A60" s="2"/>
      <c r="B60" s="56" t="s">
        <v>13</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65"/>
      <c r="BM60" s="66"/>
      <c r="BN60" s="66"/>
      <c r="BO60" s="66"/>
      <c r="BP60" s="66"/>
      <c r="BQ60" s="66"/>
      <c r="BR60" s="66"/>
      <c r="BS60" s="66"/>
      <c r="BT60" s="66"/>
      <c r="BU60" s="66"/>
      <c r="BV60" s="66"/>
      <c r="BW60" s="66"/>
      <c r="BX60" s="66"/>
      <c r="BY60" s="66"/>
      <c r="BZ60" s="67"/>
    </row>
    <row r="61" spans="1:78" ht="13.5" customHeight="1" x14ac:dyDescent="0.2">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59" t="s">
        <v>12</v>
      </c>
      <c r="BM64" s="60"/>
      <c r="BN64" s="60"/>
      <c r="BO64" s="60"/>
      <c r="BP64" s="60"/>
      <c r="BQ64" s="60"/>
      <c r="BR64" s="60"/>
      <c r="BS64" s="60"/>
      <c r="BT64" s="60"/>
      <c r="BU64" s="60"/>
      <c r="BV64" s="60"/>
      <c r="BW64" s="60"/>
      <c r="BX64" s="60"/>
      <c r="BY64" s="60"/>
      <c r="BZ64" s="61"/>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2"/>
      <c r="BM65" s="63"/>
      <c r="BN65" s="63"/>
      <c r="BO65" s="63"/>
      <c r="BP65" s="63"/>
      <c r="BQ65" s="63"/>
      <c r="BR65" s="63"/>
      <c r="BS65" s="63"/>
      <c r="BT65" s="63"/>
      <c r="BU65" s="63"/>
      <c r="BV65" s="63"/>
      <c r="BW65" s="63"/>
      <c r="BX65" s="63"/>
      <c r="BY65" s="63"/>
      <c r="BZ65" s="64"/>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5" t="s">
        <v>111</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5"/>
      <c r="BM80" s="66"/>
      <c r="BN80" s="66"/>
      <c r="BO80" s="66"/>
      <c r="BP80" s="66"/>
      <c r="BQ80" s="66"/>
      <c r="BR80" s="66"/>
      <c r="BS80" s="66"/>
      <c r="BT80" s="66"/>
      <c r="BU80" s="66"/>
      <c r="BV80" s="66"/>
      <c r="BW80" s="66"/>
      <c r="BX80" s="66"/>
      <c r="BY80" s="66"/>
      <c r="BZ80" s="67"/>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5"/>
      <c r="BM81" s="66"/>
      <c r="BN81" s="66"/>
      <c r="BO81" s="66"/>
      <c r="BP81" s="66"/>
      <c r="BQ81" s="66"/>
      <c r="BR81" s="66"/>
      <c r="BS81" s="66"/>
      <c r="BT81" s="66"/>
      <c r="BU81" s="66"/>
      <c r="BV81" s="66"/>
      <c r="BW81" s="66"/>
      <c r="BX81" s="66"/>
      <c r="BY81" s="66"/>
      <c r="BZ81" s="67"/>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68"/>
      <c r="BM82" s="69"/>
      <c r="BN82" s="69"/>
      <c r="BO82" s="69"/>
      <c r="BP82" s="69"/>
      <c r="BQ82" s="69"/>
      <c r="BR82" s="69"/>
      <c r="BS82" s="69"/>
      <c r="BT82" s="69"/>
      <c r="BU82" s="69"/>
      <c r="BV82" s="69"/>
      <c r="BW82" s="69"/>
      <c r="BX82" s="69"/>
      <c r="BY82" s="69"/>
      <c r="BZ82" s="70"/>
    </row>
    <row r="83" spans="1:78" x14ac:dyDescent="0.2">
      <c r="C83" s="49" t="s">
        <v>41</v>
      </c>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row>
    <row r="84" spans="1:78" hidden="1" x14ac:dyDescent="0.2">
      <c r="B84" s="6" t="s">
        <v>42</v>
      </c>
      <c r="C84" s="6"/>
      <c r="D84" s="6"/>
      <c r="E84" s="6" t="s">
        <v>44</v>
      </c>
      <c r="F84" s="6" t="s">
        <v>45</v>
      </c>
      <c r="G84" s="6" t="s">
        <v>46</v>
      </c>
      <c r="H84" s="6" t="s">
        <v>39</v>
      </c>
      <c r="I84" s="6" t="s">
        <v>11</v>
      </c>
      <c r="J84" s="6" t="s">
        <v>47</v>
      </c>
      <c r="K84" s="6" t="s">
        <v>48</v>
      </c>
      <c r="L84" s="6" t="s">
        <v>4</v>
      </c>
      <c r="M84" s="6" t="s">
        <v>33</v>
      </c>
      <c r="N84" s="6" t="s">
        <v>50</v>
      </c>
      <c r="O84" s="6" t="s">
        <v>52</v>
      </c>
    </row>
    <row r="85" spans="1:78" hidden="1" x14ac:dyDescent="0.2">
      <c r="B85" s="6"/>
      <c r="C85" s="6"/>
      <c r="D85" s="6"/>
      <c r="E85" s="6" t="str">
        <f>データ!AI6</f>
        <v>【104.44】</v>
      </c>
      <c r="F85" s="6" t="str">
        <f>データ!AT6</f>
        <v>【124.06】</v>
      </c>
      <c r="G85" s="6" t="str">
        <f>データ!BE6</f>
        <v>【42.02】</v>
      </c>
      <c r="H85" s="6" t="str">
        <f>データ!BP6</f>
        <v>【785.10】</v>
      </c>
      <c r="I85" s="6" t="str">
        <f>データ!CA6</f>
        <v>【56.93】</v>
      </c>
      <c r="J85" s="6" t="str">
        <f>データ!CL6</f>
        <v>【271.15】</v>
      </c>
      <c r="K85" s="6" t="str">
        <f>データ!CW6</f>
        <v>【49.87】</v>
      </c>
      <c r="L85" s="6" t="str">
        <f>データ!DH6</f>
        <v>【87.54】</v>
      </c>
      <c r="M85" s="6" t="str">
        <f>データ!DS6</f>
        <v>【28.42】</v>
      </c>
      <c r="N85" s="6" t="str">
        <f>データ!ED6</f>
        <v>【0.08】</v>
      </c>
      <c r="O85" s="6" t="str">
        <f>データ!EO6</f>
        <v>【0.02】</v>
      </c>
    </row>
  </sheetData>
  <sheetProtection algorithmName="SHA-512" hashValue="rd1XTbi0YawXmefHFRL1V7CHHWuDgNxpBmao3jeweEZwwE7He1HedI+9aWKMouVxPs5Y8NHdbdr+9YfYn8twRA==" saltValue="96oxCXX5maoyGGQdbAiE9Q=="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53</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8" x14ac:dyDescent="0.2">
      <c r="A2" s="14" t="s">
        <v>54</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2">
      <c r="A3" s="14" t="s">
        <v>20</v>
      </c>
      <c r="B3" s="16" t="s">
        <v>2</v>
      </c>
      <c r="C3" s="16" t="s">
        <v>56</v>
      </c>
      <c r="D3" s="16" t="s">
        <v>57</v>
      </c>
      <c r="E3" s="16" t="s">
        <v>6</v>
      </c>
      <c r="F3" s="16" t="s">
        <v>8</v>
      </c>
      <c r="G3" s="16" t="s">
        <v>25</v>
      </c>
      <c r="H3" s="73" t="s">
        <v>58</v>
      </c>
      <c r="I3" s="74"/>
      <c r="J3" s="74"/>
      <c r="K3" s="74"/>
      <c r="L3" s="74"/>
      <c r="M3" s="74"/>
      <c r="N3" s="74"/>
      <c r="O3" s="74"/>
      <c r="P3" s="74"/>
      <c r="Q3" s="74"/>
      <c r="R3" s="74"/>
      <c r="S3" s="74"/>
      <c r="T3" s="74"/>
      <c r="U3" s="74"/>
      <c r="V3" s="74"/>
      <c r="W3" s="74"/>
      <c r="X3" s="75"/>
      <c r="Y3" s="71" t="s">
        <v>51</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13</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59</v>
      </c>
      <c r="B4" s="17"/>
      <c r="C4" s="17"/>
      <c r="D4" s="17"/>
      <c r="E4" s="17"/>
      <c r="F4" s="17"/>
      <c r="G4" s="17"/>
      <c r="H4" s="76"/>
      <c r="I4" s="77"/>
      <c r="J4" s="77"/>
      <c r="K4" s="77"/>
      <c r="L4" s="77"/>
      <c r="M4" s="77"/>
      <c r="N4" s="77"/>
      <c r="O4" s="77"/>
      <c r="P4" s="77"/>
      <c r="Q4" s="77"/>
      <c r="R4" s="77"/>
      <c r="S4" s="77"/>
      <c r="T4" s="77"/>
      <c r="U4" s="77"/>
      <c r="V4" s="77"/>
      <c r="W4" s="77"/>
      <c r="X4" s="78"/>
      <c r="Y4" s="72" t="s">
        <v>49</v>
      </c>
      <c r="Z4" s="72"/>
      <c r="AA4" s="72"/>
      <c r="AB4" s="72"/>
      <c r="AC4" s="72"/>
      <c r="AD4" s="72"/>
      <c r="AE4" s="72"/>
      <c r="AF4" s="72"/>
      <c r="AG4" s="72"/>
      <c r="AH4" s="72"/>
      <c r="AI4" s="72"/>
      <c r="AJ4" s="72" t="s">
        <v>43</v>
      </c>
      <c r="AK4" s="72"/>
      <c r="AL4" s="72"/>
      <c r="AM4" s="72"/>
      <c r="AN4" s="72"/>
      <c r="AO4" s="72"/>
      <c r="AP4" s="72"/>
      <c r="AQ4" s="72"/>
      <c r="AR4" s="72"/>
      <c r="AS4" s="72"/>
      <c r="AT4" s="72"/>
      <c r="AU4" s="72" t="s">
        <v>28</v>
      </c>
      <c r="AV4" s="72"/>
      <c r="AW4" s="72"/>
      <c r="AX4" s="72"/>
      <c r="AY4" s="72"/>
      <c r="AZ4" s="72"/>
      <c r="BA4" s="72"/>
      <c r="BB4" s="72"/>
      <c r="BC4" s="72"/>
      <c r="BD4" s="72"/>
      <c r="BE4" s="72"/>
      <c r="BF4" s="72" t="s">
        <v>61</v>
      </c>
      <c r="BG4" s="72"/>
      <c r="BH4" s="72"/>
      <c r="BI4" s="72"/>
      <c r="BJ4" s="72"/>
      <c r="BK4" s="72"/>
      <c r="BL4" s="72"/>
      <c r="BM4" s="72"/>
      <c r="BN4" s="72"/>
      <c r="BO4" s="72"/>
      <c r="BP4" s="72"/>
      <c r="BQ4" s="72" t="s">
        <v>0</v>
      </c>
      <c r="BR4" s="72"/>
      <c r="BS4" s="72"/>
      <c r="BT4" s="72"/>
      <c r="BU4" s="72"/>
      <c r="BV4" s="72"/>
      <c r="BW4" s="72"/>
      <c r="BX4" s="72"/>
      <c r="BY4" s="72"/>
      <c r="BZ4" s="72"/>
      <c r="CA4" s="72"/>
      <c r="CB4" s="72" t="s">
        <v>60</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8" x14ac:dyDescent="0.2">
      <c r="A5" s="14" t="s">
        <v>68</v>
      </c>
      <c r="B5" s="18"/>
      <c r="C5" s="18"/>
      <c r="D5" s="18"/>
      <c r="E5" s="18"/>
      <c r="F5" s="18"/>
      <c r="G5" s="18"/>
      <c r="H5" s="22" t="s">
        <v>55</v>
      </c>
      <c r="I5" s="22" t="s">
        <v>69</v>
      </c>
      <c r="J5" s="22" t="s">
        <v>70</v>
      </c>
      <c r="K5" s="22" t="s">
        <v>71</v>
      </c>
      <c r="L5" s="22" t="s">
        <v>72</v>
      </c>
      <c r="M5" s="22" t="s">
        <v>7</v>
      </c>
      <c r="N5" s="22" t="s">
        <v>73</v>
      </c>
      <c r="O5" s="22" t="s">
        <v>74</v>
      </c>
      <c r="P5" s="22" t="s">
        <v>75</v>
      </c>
      <c r="Q5" s="22" t="s">
        <v>76</v>
      </c>
      <c r="R5" s="22" t="s">
        <v>77</v>
      </c>
      <c r="S5" s="22" t="s">
        <v>78</v>
      </c>
      <c r="T5" s="22" t="s">
        <v>79</v>
      </c>
      <c r="U5" s="22" t="s">
        <v>62</v>
      </c>
      <c r="V5" s="22" t="s">
        <v>80</v>
      </c>
      <c r="W5" s="22" t="s">
        <v>81</v>
      </c>
      <c r="X5" s="22" t="s">
        <v>82</v>
      </c>
      <c r="Y5" s="22" t="s">
        <v>83</v>
      </c>
      <c r="Z5" s="22" t="s">
        <v>84</v>
      </c>
      <c r="AA5" s="22" t="s">
        <v>85</v>
      </c>
      <c r="AB5" s="22" t="s">
        <v>86</v>
      </c>
      <c r="AC5" s="22" t="s">
        <v>87</v>
      </c>
      <c r="AD5" s="22" t="s">
        <v>89</v>
      </c>
      <c r="AE5" s="22" t="s">
        <v>90</v>
      </c>
      <c r="AF5" s="22" t="s">
        <v>91</v>
      </c>
      <c r="AG5" s="22" t="s">
        <v>92</v>
      </c>
      <c r="AH5" s="22" t="s">
        <v>93</v>
      </c>
      <c r="AI5" s="22" t="s">
        <v>42</v>
      </c>
      <c r="AJ5" s="22" t="s">
        <v>83</v>
      </c>
      <c r="AK5" s="22" t="s">
        <v>84</v>
      </c>
      <c r="AL5" s="22" t="s">
        <v>85</v>
      </c>
      <c r="AM5" s="22" t="s">
        <v>86</v>
      </c>
      <c r="AN5" s="22" t="s">
        <v>87</v>
      </c>
      <c r="AO5" s="22" t="s">
        <v>89</v>
      </c>
      <c r="AP5" s="22" t="s">
        <v>90</v>
      </c>
      <c r="AQ5" s="22" t="s">
        <v>91</v>
      </c>
      <c r="AR5" s="22" t="s">
        <v>92</v>
      </c>
      <c r="AS5" s="22" t="s">
        <v>93</v>
      </c>
      <c r="AT5" s="22" t="s">
        <v>88</v>
      </c>
      <c r="AU5" s="22" t="s">
        <v>83</v>
      </c>
      <c r="AV5" s="22" t="s">
        <v>84</v>
      </c>
      <c r="AW5" s="22" t="s">
        <v>85</v>
      </c>
      <c r="AX5" s="22" t="s">
        <v>86</v>
      </c>
      <c r="AY5" s="22" t="s">
        <v>87</v>
      </c>
      <c r="AZ5" s="22" t="s">
        <v>89</v>
      </c>
      <c r="BA5" s="22" t="s">
        <v>90</v>
      </c>
      <c r="BB5" s="22" t="s">
        <v>91</v>
      </c>
      <c r="BC5" s="22" t="s">
        <v>92</v>
      </c>
      <c r="BD5" s="22" t="s">
        <v>93</v>
      </c>
      <c r="BE5" s="22" t="s">
        <v>88</v>
      </c>
      <c r="BF5" s="22" t="s">
        <v>83</v>
      </c>
      <c r="BG5" s="22" t="s">
        <v>84</v>
      </c>
      <c r="BH5" s="22" t="s">
        <v>85</v>
      </c>
      <c r="BI5" s="22" t="s">
        <v>86</v>
      </c>
      <c r="BJ5" s="22" t="s">
        <v>87</v>
      </c>
      <c r="BK5" s="22" t="s">
        <v>89</v>
      </c>
      <c r="BL5" s="22" t="s">
        <v>90</v>
      </c>
      <c r="BM5" s="22" t="s">
        <v>91</v>
      </c>
      <c r="BN5" s="22" t="s">
        <v>92</v>
      </c>
      <c r="BO5" s="22" t="s">
        <v>93</v>
      </c>
      <c r="BP5" s="22" t="s">
        <v>88</v>
      </c>
      <c r="BQ5" s="22" t="s">
        <v>83</v>
      </c>
      <c r="BR5" s="22" t="s">
        <v>84</v>
      </c>
      <c r="BS5" s="22" t="s">
        <v>85</v>
      </c>
      <c r="BT5" s="22" t="s">
        <v>86</v>
      </c>
      <c r="BU5" s="22" t="s">
        <v>87</v>
      </c>
      <c r="BV5" s="22" t="s">
        <v>89</v>
      </c>
      <c r="BW5" s="22" t="s">
        <v>90</v>
      </c>
      <c r="BX5" s="22" t="s">
        <v>91</v>
      </c>
      <c r="BY5" s="22" t="s">
        <v>92</v>
      </c>
      <c r="BZ5" s="22" t="s">
        <v>93</v>
      </c>
      <c r="CA5" s="22" t="s">
        <v>88</v>
      </c>
      <c r="CB5" s="22" t="s">
        <v>83</v>
      </c>
      <c r="CC5" s="22" t="s">
        <v>84</v>
      </c>
      <c r="CD5" s="22" t="s">
        <v>85</v>
      </c>
      <c r="CE5" s="22" t="s">
        <v>86</v>
      </c>
      <c r="CF5" s="22" t="s">
        <v>87</v>
      </c>
      <c r="CG5" s="22" t="s">
        <v>89</v>
      </c>
      <c r="CH5" s="22" t="s">
        <v>90</v>
      </c>
      <c r="CI5" s="22" t="s">
        <v>91</v>
      </c>
      <c r="CJ5" s="22" t="s">
        <v>92</v>
      </c>
      <c r="CK5" s="22" t="s">
        <v>93</v>
      </c>
      <c r="CL5" s="22" t="s">
        <v>88</v>
      </c>
      <c r="CM5" s="22" t="s">
        <v>83</v>
      </c>
      <c r="CN5" s="22" t="s">
        <v>84</v>
      </c>
      <c r="CO5" s="22" t="s">
        <v>85</v>
      </c>
      <c r="CP5" s="22" t="s">
        <v>86</v>
      </c>
      <c r="CQ5" s="22" t="s">
        <v>87</v>
      </c>
      <c r="CR5" s="22" t="s">
        <v>89</v>
      </c>
      <c r="CS5" s="22" t="s">
        <v>90</v>
      </c>
      <c r="CT5" s="22" t="s">
        <v>91</v>
      </c>
      <c r="CU5" s="22" t="s">
        <v>92</v>
      </c>
      <c r="CV5" s="22" t="s">
        <v>93</v>
      </c>
      <c r="CW5" s="22" t="s">
        <v>88</v>
      </c>
      <c r="CX5" s="22" t="s">
        <v>83</v>
      </c>
      <c r="CY5" s="22" t="s">
        <v>84</v>
      </c>
      <c r="CZ5" s="22" t="s">
        <v>85</v>
      </c>
      <c r="DA5" s="22" t="s">
        <v>86</v>
      </c>
      <c r="DB5" s="22" t="s">
        <v>87</v>
      </c>
      <c r="DC5" s="22" t="s">
        <v>89</v>
      </c>
      <c r="DD5" s="22" t="s">
        <v>90</v>
      </c>
      <c r="DE5" s="22" t="s">
        <v>91</v>
      </c>
      <c r="DF5" s="22" t="s">
        <v>92</v>
      </c>
      <c r="DG5" s="22" t="s">
        <v>93</v>
      </c>
      <c r="DH5" s="22" t="s">
        <v>88</v>
      </c>
      <c r="DI5" s="22" t="s">
        <v>83</v>
      </c>
      <c r="DJ5" s="22" t="s">
        <v>84</v>
      </c>
      <c r="DK5" s="22" t="s">
        <v>85</v>
      </c>
      <c r="DL5" s="22" t="s">
        <v>86</v>
      </c>
      <c r="DM5" s="22" t="s">
        <v>87</v>
      </c>
      <c r="DN5" s="22" t="s">
        <v>89</v>
      </c>
      <c r="DO5" s="22" t="s">
        <v>90</v>
      </c>
      <c r="DP5" s="22" t="s">
        <v>91</v>
      </c>
      <c r="DQ5" s="22" t="s">
        <v>92</v>
      </c>
      <c r="DR5" s="22" t="s">
        <v>93</v>
      </c>
      <c r="DS5" s="22" t="s">
        <v>88</v>
      </c>
      <c r="DT5" s="22" t="s">
        <v>83</v>
      </c>
      <c r="DU5" s="22" t="s">
        <v>84</v>
      </c>
      <c r="DV5" s="22" t="s">
        <v>85</v>
      </c>
      <c r="DW5" s="22" t="s">
        <v>86</v>
      </c>
      <c r="DX5" s="22" t="s">
        <v>87</v>
      </c>
      <c r="DY5" s="22" t="s">
        <v>89</v>
      </c>
      <c r="DZ5" s="22" t="s">
        <v>90</v>
      </c>
      <c r="EA5" s="22" t="s">
        <v>91</v>
      </c>
      <c r="EB5" s="22" t="s">
        <v>92</v>
      </c>
      <c r="EC5" s="22" t="s">
        <v>93</v>
      </c>
      <c r="ED5" s="22" t="s">
        <v>88</v>
      </c>
      <c r="EE5" s="22" t="s">
        <v>83</v>
      </c>
      <c r="EF5" s="22" t="s">
        <v>84</v>
      </c>
      <c r="EG5" s="22" t="s">
        <v>85</v>
      </c>
      <c r="EH5" s="22" t="s">
        <v>86</v>
      </c>
      <c r="EI5" s="22" t="s">
        <v>87</v>
      </c>
      <c r="EJ5" s="22" t="s">
        <v>89</v>
      </c>
      <c r="EK5" s="22" t="s">
        <v>90</v>
      </c>
      <c r="EL5" s="22" t="s">
        <v>91</v>
      </c>
      <c r="EM5" s="22" t="s">
        <v>92</v>
      </c>
      <c r="EN5" s="22" t="s">
        <v>93</v>
      </c>
      <c r="EO5" s="22" t="s">
        <v>88</v>
      </c>
    </row>
    <row r="6" spans="1:148" s="13" customFormat="1" x14ac:dyDescent="0.2">
      <c r="A6" s="14" t="s">
        <v>94</v>
      </c>
      <c r="B6" s="19">
        <f t="shared" ref="B6:X6" si="1">B7</f>
        <v>2023</v>
      </c>
      <c r="C6" s="19">
        <f t="shared" si="1"/>
        <v>92037</v>
      </c>
      <c r="D6" s="19">
        <f t="shared" si="1"/>
        <v>46</v>
      </c>
      <c r="E6" s="19">
        <f t="shared" si="1"/>
        <v>17</v>
      </c>
      <c r="F6" s="19">
        <f t="shared" si="1"/>
        <v>5</v>
      </c>
      <c r="G6" s="19">
        <f t="shared" si="1"/>
        <v>0</v>
      </c>
      <c r="H6" s="19" t="str">
        <f t="shared" si="1"/>
        <v>栃木県　栃木市</v>
      </c>
      <c r="I6" s="19" t="str">
        <f t="shared" si="1"/>
        <v>法適用</v>
      </c>
      <c r="J6" s="19" t="str">
        <f t="shared" si="1"/>
        <v>下水道事業</v>
      </c>
      <c r="K6" s="19" t="str">
        <f t="shared" si="1"/>
        <v>農業集落排水</v>
      </c>
      <c r="L6" s="19" t="str">
        <f t="shared" si="1"/>
        <v>F1</v>
      </c>
      <c r="M6" s="19" t="str">
        <f t="shared" si="1"/>
        <v>非設置</v>
      </c>
      <c r="N6" s="23" t="str">
        <f t="shared" si="1"/>
        <v>-</v>
      </c>
      <c r="O6" s="23">
        <f t="shared" si="1"/>
        <v>68.61</v>
      </c>
      <c r="P6" s="23">
        <f t="shared" si="1"/>
        <v>5</v>
      </c>
      <c r="Q6" s="23">
        <f t="shared" si="1"/>
        <v>100</v>
      </c>
      <c r="R6" s="23">
        <f t="shared" si="1"/>
        <v>2679</v>
      </c>
      <c r="S6" s="23">
        <f t="shared" si="1"/>
        <v>154371</v>
      </c>
      <c r="T6" s="23">
        <f t="shared" si="1"/>
        <v>331.5</v>
      </c>
      <c r="U6" s="23">
        <f t="shared" si="1"/>
        <v>465.67</v>
      </c>
      <c r="V6" s="23">
        <f t="shared" si="1"/>
        <v>7697</v>
      </c>
      <c r="W6" s="23">
        <f t="shared" si="1"/>
        <v>3.52</v>
      </c>
      <c r="X6" s="23">
        <f t="shared" si="1"/>
        <v>2186.65</v>
      </c>
      <c r="Y6" s="27">
        <f t="shared" ref="Y6:AH6" si="2">IF(Y7="",NA(),Y7)</f>
        <v>101.69</v>
      </c>
      <c r="Z6" s="27">
        <f t="shared" si="2"/>
        <v>100</v>
      </c>
      <c r="AA6" s="27">
        <f t="shared" si="2"/>
        <v>100.02</v>
      </c>
      <c r="AB6" s="27">
        <f t="shared" si="2"/>
        <v>99.96</v>
      </c>
      <c r="AC6" s="27">
        <f t="shared" si="2"/>
        <v>100.02</v>
      </c>
      <c r="AD6" s="27">
        <f t="shared" si="2"/>
        <v>103.6</v>
      </c>
      <c r="AE6" s="27">
        <f t="shared" si="2"/>
        <v>106.37</v>
      </c>
      <c r="AF6" s="27">
        <f t="shared" si="2"/>
        <v>106.07</v>
      </c>
      <c r="AG6" s="27">
        <f t="shared" si="2"/>
        <v>105.5</v>
      </c>
      <c r="AH6" s="27">
        <f t="shared" si="2"/>
        <v>103.07</v>
      </c>
      <c r="AI6" s="23" t="str">
        <f>IF(AI7="","",IF(AI7="-","【-】","【"&amp;SUBSTITUTE(TEXT(AI7,"#,##0.00"),"-","△")&amp;"】"))</f>
        <v>【104.44】</v>
      </c>
      <c r="AJ6" s="23">
        <f t="shared" ref="AJ6:AS6" si="3">IF(AJ7="",NA(),AJ7)</f>
        <v>0</v>
      </c>
      <c r="AK6" s="23">
        <f t="shared" si="3"/>
        <v>0</v>
      </c>
      <c r="AL6" s="23">
        <f t="shared" si="3"/>
        <v>0</v>
      </c>
      <c r="AM6" s="23">
        <f t="shared" si="3"/>
        <v>0</v>
      </c>
      <c r="AN6" s="23">
        <f t="shared" si="3"/>
        <v>0</v>
      </c>
      <c r="AO6" s="27">
        <f t="shared" si="3"/>
        <v>193.99</v>
      </c>
      <c r="AP6" s="27">
        <f t="shared" si="3"/>
        <v>139.02000000000001</v>
      </c>
      <c r="AQ6" s="27">
        <f t="shared" si="3"/>
        <v>132.04</v>
      </c>
      <c r="AR6" s="27">
        <f t="shared" si="3"/>
        <v>145.43</v>
      </c>
      <c r="AS6" s="27">
        <f t="shared" si="3"/>
        <v>120.64</v>
      </c>
      <c r="AT6" s="23" t="str">
        <f>IF(AT7="","",IF(AT7="-","【-】","【"&amp;SUBSTITUTE(TEXT(AT7,"#,##0.00"),"-","△")&amp;"】"))</f>
        <v>【124.06】</v>
      </c>
      <c r="AU6" s="27">
        <f t="shared" ref="AU6:BD6" si="4">IF(AU7="",NA(),AU7)</f>
        <v>29.69</v>
      </c>
      <c r="AV6" s="27">
        <f t="shared" si="4"/>
        <v>29.46</v>
      </c>
      <c r="AW6" s="27">
        <f t="shared" si="4"/>
        <v>31.63</v>
      </c>
      <c r="AX6" s="27">
        <f t="shared" si="4"/>
        <v>32.08</v>
      </c>
      <c r="AY6" s="27">
        <f t="shared" si="4"/>
        <v>39.44</v>
      </c>
      <c r="AZ6" s="27">
        <f t="shared" si="4"/>
        <v>26.99</v>
      </c>
      <c r="BA6" s="27">
        <f t="shared" si="4"/>
        <v>29.13</v>
      </c>
      <c r="BB6" s="27">
        <f t="shared" si="4"/>
        <v>35.69</v>
      </c>
      <c r="BC6" s="27">
        <f t="shared" si="4"/>
        <v>38.4</v>
      </c>
      <c r="BD6" s="27">
        <f t="shared" si="4"/>
        <v>39.82</v>
      </c>
      <c r="BE6" s="23" t="str">
        <f>IF(BE7="","",IF(BE7="-","【-】","【"&amp;SUBSTITUTE(TEXT(BE7,"#,##0.00"),"-","△")&amp;"】"))</f>
        <v>【42.02】</v>
      </c>
      <c r="BF6" s="27">
        <f t="shared" ref="BF6:BO6" si="5">IF(BF7="",NA(),BF7)</f>
        <v>3051.14</v>
      </c>
      <c r="BG6" s="27">
        <f t="shared" si="5"/>
        <v>2735.25</v>
      </c>
      <c r="BH6" s="27">
        <f t="shared" si="5"/>
        <v>2753.25</v>
      </c>
      <c r="BI6" s="27">
        <f t="shared" si="5"/>
        <v>2560.41</v>
      </c>
      <c r="BJ6" s="27">
        <f t="shared" si="5"/>
        <v>2261.0300000000002</v>
      </c>
      <c r="BK6" s="27">
        <f t="shared" si="5"/>
        <v>826.83</v>
      </c>
      <c r="BL6" s="27">
        <f t="shared" si="5"/>
        <v>867.83</v>
      </c>
      <c r="BM6" s="27">
        <f t="shared" si="5"/>
        <v>791.76</v>
      </c>
      <c r="BN6" s="27">
        <f t="shared" si="5"/>
        <v>900.82</v>
      </c>
      <c r="BO6" s="27">
        <f t="shared" si="5"/>
        <v>743.31</v>
      </c>
      <c r="BP6" s="23" t="str">
        <f>IF(BP7="","",IF(BP7="-","【-】","【"&amp;SUBSTITUTE(TEXT(BP7,"#,##0.00"),"-","△")&amp;"】"))</f>
        <v>【785.10】</v>
      </c>
      <c r="BQ6" s="27">
        <f t="shared" ref="BQ6:BZ6" si="6">IF(BQ7="",NA(),BQ7)</f>
        <v>68.03</v>
      </c>
      <c r="BR6" s="27">
        <f t="shared" si="6"/>
        <v>61.42</v>
      </c>
      <c r="BS6" s="27">
        <f t="shared" si="6"/>
        <v>76.44</v>
      </c>
      <c r="BT6" s="27">
        <f t="shared" si="6"/>
        <v>63.37</v>
      </c>
      <c r="BU6" s="27">
        <f t="shared" si="6"/>
        <v>48.28</v>
      </c>
      <c r="BV6" s="27">
        <f t="shared" si="6"/>
        <v>57.31</v>
      </c>
      <c r="BW6" s="27">
        <f t="shared" si="6"/>
        <v>57.08</v>
      </c>
      <c r="BX6" s="27">
        <f t="shared" si="6"/>
        <v>56.26</v>
      </c>
      <c r="BY6" s="27">
        <f t="shared" si="6"/>
        <v>52.94</v>
      </c>
      <c r="BZ6" s="27">
        <f t="shared" si="6"/>
        <v>61.15</v>
      </c>
      <c r="CA6" s="23" t="str">
        <f>IF(CA7="","",IF(CA7="-","【-】","【"&amp;SUBSTITUTE(TEXT(CA7,"#,##0.00"),"-","△")&amp;"】"))</f>
        <v>【56.93】</v>
      </c>
      <c r="CB6" s="27">
        <f t="shared" ref="CB6:CK6" si="7">IF(CB7="",NA(),CB7)</f>
        <v>167.77</v>
      </c>
      <c r="CC6" s="27">
        <f t="shared" si="7"/>
        <v>193.89</v>
      </c>
      <c r="CD6" s="27">
        <f t="shared" si="7"/>
        <v>156.63999999999999</v>
      </c>
      <c r="CE6" s="27">
        <f t="shared" si="7"/>
        <v>188.93</v>
      </c>
      <c r="CF6" s="27">
        <f t="shared" si="7"/>
        <v>252.23</v>
      </c>
      <c r="CG6" s="27">
        <f t="shared" si="7"/>
        <v>273.52</v>
      </c>
      <c r="CH6" s="27">
        <f t="shared" si="7"/>
        <v>274.99</v>
      </c>
      <c r="CI6" s="27">
        <f t="shared" si="7"/>
        <v>282.08999999999997</v>
      </c>
      <c r="CJ6" s="27">
        <f t="shared" si="7"/>
        <v>303.27999999999997</v>
      </c>
      <c r="CK6" s="27">
        <f t="shared" si="7"/>
        <v>250.43</v>
      </c>
      <c r="CL6" s="23" t="str">
        <f>IF(CL7="","",IF(CL7="-","【-】","【"&amp;SUBSTITUTE(TEXT(CL7,"#,##0.00"),"-","△")&amp;"】"))</f>
        <v>【271.15】</v>
      </c>
      <c r="CM6" s="27">
        <f t="shared" ref="CM6:CV6" si="8">IF(CM7="",NA(),CM7)</f>
        <v>59.49</v>
      </c>
      <c r="CN6" s="27">
        <f t="shared" si="8"/>
        <v>57.38</v>
      </c>
      <c r="CO6" s="27">
        <f t="shared" si="8"/>
        <v>57.77</v>
      </c>
      <c r="CP6" s="27">
        <f t="shared" si="8"/>
        <v>57.1</v>
      </c>
      <c r="CQ6" s="27">
        <f t="shared" si="8"/>
        <v>58.33</v>
      </c>
      <c r="CR6" s="27">
        <f t="shared" si="8"/>
        <v>50.14</v>
      </c>
      <c r="CS6" s="27">
        <f t="shared" si="8"/>
        <v>54.83</v>
      </c>
      <c r="CT6" s="27">
        <f t="shared" si="8"/>
        <v>66.53</v>
      </c>
      <c r="CU6" s="27">
        <f t="shared" si="8"/>
        <v>52.35</v>
      </c>
      <c r="CV6" s="27">
        <f t="shared" si="8"/>
        <v>52.63</v>
      </c>
      <c r="CW6" s="23" t="str">
        <f>IF(CW7="","",IF(CW7="-","【-】","【"&amp;SUBSTITUTE(TEXT(CW7,"#,##0.00"),"-","△")&amp;"】"))</f>
        <v>【49.87】</v>
      </c>
      <c r="CX6" s="27">
        <f t="shared" ref="CX6:DG6" si="9">IF(CX7="",NA(),CX7)</f>
        <v>75</v>
      </c>
      <c r="CY6" s="27">
        <f t="shared" si="9"/>
        <v>76.3</v>
      </c>
      <c r="CZ6" s="27">
        <f t="shared" si="9"/>
        <v>77.45</v>
      </c>
      <c r="DA6" s="27">
        <f t="shared" si="9"/>
        <v>77.709999999999994</v>
      </c>
      <c r="DB6" s="27">
        <f t="shared" si="9"/>
        <v>77.989999999999995</v>
      </c>
      <c r="DC6" s="27">
        <f t="shared" si="9"/>
        <v>84.98</v>
      </c>
      <c r="DD6" s="27">
        <f t="shared" si="9"/>
        <v>84.7</v>
      </c>
      <c r="DE6" s="27">
        <f t="shared" si="9"/>
        <v>84.67</v>
      </c>
      <c r="DF6" s="27">
        <f t="shared" si="9"/>
        <v>84.39</v>
      </c>
      <c r="DG6" s="27">
        <f t="shared" si="9"/>
        <v>90.32</v>
      </c>
      <c r="DH6" s="23" t="str">
        <f>IF(DH7="","",IF(DH7="-","【-】","【"&amp;SUBSTITUTE(TEXT(DH7,"#,##0.00"),"-","△")&amp;"】"))</f>
        <v>【87.54】</v>
      </c>
      <c r="DI6" s="27">
        <f t="shared" ref="DI6:DR6" si="10">IF(DI7="",NA(),DI7)</f>
        <v>7.61</v>
      </c>
      <c r="DJ6" s="27">
        <f t="shared" si="10"/>
        <v>11.42</v>
      </c>
      <c r="DK6" s="27">
        <f t="shared" si="10"/>
        <v>15.22</v>
      </c>
      <c r="DL6" s="27">
        <f t="shared" si="10"/>
        <v>18.79</v>
      </c>
      <c r="DM6" s="27">
        <f t="shared" si="10"/>
        <v>22.28</v>
      </c>
      <c r="DN6" s="27">
        <f t="shared" si="10"/>
        <v>23.06</v>
      </c>
      <c r="DO6" s="27">
        <f t="shared" si="10"/>
        <v>20.34</v>
      </c>
      <c r="DP6" s="27">
        <f t="shared" si="10"/>
        <v>21.85</v>
      </c>
      <c r="DQ6" s="27">
        <f t="shared" si="10"/>
        <v>25.19</v>
      </c>
      <c r="DR6" s="27">
        <f t="shared" si="10"/>
        <v>30.5</v>
      </c>
      <c r="DS6" s="23" t="str">
        <f>IF(DS7="","",IF(DS7="-","【-】","【"&amp;SUBSTITUTE(TEXT(DS7,"#,##0.00"),"-","△")&amp;"】"))</f>
        <v>【28.42】</v>
      </c>
      <c r="DT6" s="23">
        <f t="shared" ref="DT6:EC6" si="11">IF(DT7="",NA(),DT7)</f>
        <v>0</v>
      </c>
      <c r="DU6" s="23">
        <f t="shared" si="11"/>
        <v>0</v>
      </c>
      <c r="DV6" s="23">
        <f t="shared" si="11"/>
        <v>0</v>
      </c>
      <c r="DW6" s="23">
        <f t="shared" si="11"/>
        <v>0</v>
      </c>
      <c r="DX6" s="23">
        <f t="shared" si="11"/>
        <v>0</v>
      </c>
      <c r="DY6" s="23">
        <f t="shared" si="11"/>
        <v>0</v>
      </c>
      <c r="DZ6" s="23">
        <f t="shared" si="11"/>
        <v>0</v>
      </c>
      <c r="EA6" s="23">
        <f t="shared" si="11"/>
        <v>0</v>
      </c>
      <c r="EB6" s="23">
        <f t="shared" si="11"/>
        <v>0</v>
      </c>
      <c r="EC6" s="23">
        <f t="shared" si="11"/>
        <v>0</v>
      </c>
      <c r="ED6" s="23" t="str">
        <f>IF(ED7="","",IF(ED7="-","【-】","【"&amp;SUBSTITUTE(TEXT(ED7,"#,##0.00"),"-","△")&amp;"】"))</f>
        <v>【0.08】</v>
      </c>
      <c r="EE6" s="23">
        <f t="shared" ref="EE6:EN6" si="12">IF(EE7="",NA(),EE7)</f>
        <v>0</v>
      </c>
      <c r="EF6" s="23">
        <f t="shared" si="12"/>
        <v>0</v>
      </c>
      <c r="EG6" s="23">
        <f t="shared" si="12"/>
        <v>0</v>
      </c>
      <c r="EH6" s="23">
        <f t="shared" si="12"/>
        <v>0</v>
      </c>
      <c r="EI6" s="23">
        <f t="shared" si="12"/>
        <v>0</v>
      </c>
      <c r="EJ6" s="27">
        <f t="shared" si="12"/>
        <v>0.02</v>
      </c>
      <c r="EK6" s="27">
        <f t="shared" si="12"/>
        <v>0.25</v>
      </c>
      <c r="EL6" s="27">
        <f t="shared" si="12"/>
        <v>0.05</v>
      </c>
      <c r="EM6" s="27">
        <f t="shared" si="12"/>
        <v>0.03</v>
      </c>
      <c r="EN6" s="27">
        <f t="shared" si="12"/>
        <v>0.02</v>
      </c>
      <c r="EO6" s="23" t="str">
        <f>IF(EO7="","",IF(EO7="-","【-】","【"&amp;SUBSTITUTE(TEXT(EO7,"#,##0.00"),"-","△")&amp;"】"))</f>
        <v>【0.02】</v>
      </c>
    </row>
    <row r="7" spans="1:148" s="13" customFormat="1" x14ac:dyDescent="0.2">
      <c r="A7" s="14"/>
      <c r="B7" s="20">
        <v>2023</v>
      </c>
      <c r="C7" s="20">
        <v>92037</v>
      </c>
      <c r="D7" s="20">
        <v>46</v>
      </c>
      <c r="E7" s="20">
        <v>17</v>
      </c>
      <c r="F7" s="20">
        <v>5</v>
      </c>
      <c r="G7" s="20">
        <v>0</v>
      </c>
      <c r="H7" s="20" t="s">
        <v>95</v>
      </c>
      <c r="I7" s="20" t="s">
        <v>96</v>
      </c>
      <c r="J7" s="20" t="s">
        <v>97</v>
      </c>
      <c r="K7" s="20" t="s">
        <v>98</v>
      </c>
      <c r="L7" s="20" t="s">
        <v>99</v>
      </c>
      <c r="M7" s="20" t="s">
        <v>100</v>
      </c>
      <c r="N7" s="24" t="s">
        <v>101</v>
      </c>
      <c r="O7" s="24">
        <v>68.61</v>
      </c>
      <c r="P7" s="24">
        <v>5</v>
      </c>
      <c r="Q7" s="24">
        <v>100</v>
      </c>
      <c r="R7" s="24">
        <v>2679</v>
      </c>
      <c r="S7" s="24">
        <v>154371</v>
      </c>
      <c r="T7" s="24">
        <v>331.5</v>
      </c>
      <c r="U7" s="24">
        <v>465.67</v>
      </c>
      <c r="V7" s="24">
        <v>7697</v>
      </c>
      <c r="W7" s="24">
        <v>3.52</v>
      </c>
      <c r="X7" s="24">
        <v>2186.65</v>
      </c>
      <c r="Y7" s="24">
        <v>101.69</v>
      </c>
      <c r="Z7" s="24">
        <v>100</v>
      </c>
      <c r="AA7" s="24">
        <v>100.02</v>
      </c>
      <c r="AB7" s="24">
        <v>99.96</v>
      </c>
      <c r="AC7" s="24">
        <v>100.02</v>
      </c>
      <c r="AD7" s="24">
        <v>103.6</v>
      </c>
      <c r="AE7" s="24">
        <v>106.37</v>
      </c>
      <c r="AF7" s="24">
        <v>106.07</v>
      </c>
      <c r="AG7" s="24">
        <v>105.5</v>
      </c>
      <c r="AH7" s="24">
        <v>103.07</v>
      </c>
      <c r="AI7" s="24">
        <v>104.44</v>
      </c>
      <c r="AJ7" s="24">
        <v>0</v>
      </c>
      <c r="AK7" s="24">
        <v>0</v>
      </c>
      <c r="AL7" s="24">
        <v>0</v>
      </c>
      <c r="AM7" s="24">
        <v>0</v>
      </c>
      <c r="AN7" s="24">
        <v>0</v>
      </c>
      <c r="AO7" s="24">
        <v>193.99</v>
      </c>
      <c r="AP7" s="24">
        <v>139.02000000000001</v>
      </c>
      <c r="AQ7" s="24">
        <v>132.04</v>
      </c>
      <c r="AR7" s="24">
        <v>145.43</v>
      </c>
      <c r="AS7" s="24">
        <v>120.64</v>
      </c>
      <c r="AT7" s="24">
        <v>124.06</v>
      </c>
      <c r="AU7" s="24">
        <v>29.69</v>
      </c>
      <c r="AV7" s="24">
        <v>29.46</v>
      </c>
      <c r="AW7" s="24">
        <v>31.63</v>
      </c>
      <c r="AX7" s="24">
        <v>32.08</v>
      </c>
      <c r="AY7" s="24">
        <v>39.44</v>
      </c>
      <c r="AZ7" s="24">
        <v>26.99</v>
      </c>
      <c r="BA7" s="24">
        <v>29.13</v>
      </c>
      <c r="BB7" s="24">
        <v>35.69</v>
      </c>
      <c r="BC7" s="24">
        <v>38.4</v>
      </c>
      <c r="BD7" s="24">
        <v>39.82</v>
      </c>
      <c r="BE7" s="24">
        <v>42.02</v>
      </c>
      <c r="BF7" s="24">
        <v>3051.14</v>
      </c>
      <c r="BG7" s="24">
        <v>2735.25</v>
      </c>
      <c r="BH7" s="24">
        <v>2753.25</v>
      </c>
      <c r="BI7" s="24">
        <v>2560.41</v>
      </c>
      <c r="BJ7" s="24">
        <v>2261.0300000000002</v>
      </c>
      <c r="BK7" s="24">
        <v>826.83</v>
      </c>
      <c r="BL7" s="24">
        <v>867.83</v>
      </c>
      <c r="BM7" s="24">
        <v>791.76</v>
      </c>
      <c r="BN7" s="24">
        <v>900.82</v>
      </c>
      <c r="BO7" s="24">
        <v>743.31</v>
      </c>
      <c r="BP7" s="24">
        <v>785.1</v>
      </c>
      <c r="BQ7" s="24">
        <v>68.03</v>
      </c>
      <c r="BR7" s="24">
        <v>61.42</v>
      </c>
      <c r="BS7" s="24">
        <v>76.44</v>
      </c>
      <c r="BT7" s="24">
        <v>63.37</v>
      </c>
      <c r="BU7" s="24">
        <v>48.28</v>
      </c>
      <c r="BV7" s="24">
        <v>57.31</v>
      </c>
      <c r="BW7" s="24">
        <v>57.08</v>
      </c>
      <c r="BX7" s="24">
        <v>56.26</v>
      </c>
      <c r="BY7" s="24">
        <v>52.94</v>
      </c>
      <c r="BZ7" s="24">
        <v>61.15</v>
      </c>
      <c r="CA7" s="24">
        <v>56.93</v>
      </c>
      <c r="CB7" s="24">
        <v>167.77</v>
      </c>
      <c r="CC7" s="24">
        <v>193.89</v>
      </c>
      <c r="CD7" s="24">
        <v>156.63999999999999</v>
      </c>
      <c r="CE7" s="24">
        <v>188.93</v>
      </c>
      <c r="CF7" s="24">
        <v>252.23</v>
      </c>
      <c r="CG7" s="24">
        <v>273.52</v>
      </c>
      <c r="CH7" s="24">
        <v>274.99</v>
      </c>
      <c r="CI7" s="24">
        <v>282.08999999999997</v>
      </c>
      <c r="CJ7" s="24">
        <v>303.27999999999997</v>
      </c>
      <c r="CK7" s="24">
        <v>250.43</v>
      </c>
      <c r="CL7" s="24">
        <v>271.14999999999998</v>
      </c>
      <c r="CM7" s="24">
        <v>59.49</v>
      </c>
      <c r="CN7" s="24">
        <v>57.38</v>
      </c>
      <c r="CO7" s="24">
        <v>57.77</v>
      </c>
      <c r="CP7" s="24">
        <v>57.1</v>
      </c>
      <c r="CQ7" s="24">
        <v>58.33</v>
      </c>
      <c r="CR7" s="24">
        <v>50.14</v>
      </c>
      <c r="CS7" s="24">
        <v>54.83</v>
      </c>
      <c r="CT7" s="24">
        <v>66.53</v>
      </c>
      <c r="CU7" s="24">
        <v>52.35</v>
      </c>
      <c r="CV7" s="24">
        <v>52.63</v>
      </c>
      <c r="CW7" s="24">
        <v>49.87</v>
      </c>
      <c r="CX7" s="24">
        <v>75</v>
      </c>
      <c r="CY7" s="24">
        <v>76.3</v>
      </c>
      <c r="CZ7" s="24">
        <v>77.45</v>
      </c>
      <c r="DA7" s="24">
        <v>77.709999999999994</v>
      </c>
      <c r="DB7" s="24">
        <v>77.989999999999995</v>
      </c>
      <c r="DC7" s="24">
        <v>84.98</v>
      </c>
      <c r="DD7" s="24">
        <v>84.7</v>
      </c>
      <c r="DE7" s="24">
        <v>84.67</v>
      </c>
      <c r="DF7" s="24">
        <v>84.39</v>
      </c>
      <c r="DG7" s="24">
        <v>90.32</v>
      </c>
      <c r="DH7" s="24">
        <v>87.54</v>
      </c>
      <c r="DI7" s="24">
        <v>7.61</v>
      </c>
      <c r="DJ7" s="24">
        <v>11.42</v>
      </c>
      <c r="DK7" s="24">
        <v>15.22</v>
      </c>
      <c r="DL7" s="24">
        <v>18.79</v>
      </c>
      <c r="DM7" s="24">
        <v>22.28</v>
      </c>
      <c r="DN7" s="24">
        <v>23.06</v>
      </c>
      <c r="DO7" s="24">
        <v>20.34</v>
      </c>
      <c r="DP7" s="24">
        <v>21.85</v>
      </c>
      <c r="DQ7" s="24">
        <v>25.19</v>
      </c>
      <c r="DR7" s="24">
        <v>30.5</v>
      </c>
      <c r="DS7" s="24">
        <v>28.42</v>
      </c>
      <c r="DT7" s="24">
        <v>0</v>
      </c>
      <c r="DU7" s="24">
        <v>0</v>
      </c>
      <c r="DV7" s="24">
        <v>0</v>
      </c>
      <c r="DW7" s="24">
        <v>0</v>
      </c>
      <c r="DX7" s="24">
        <v>0</v>
      </c>
      <c r="DY7" s="24">
        <v>0</v>
      </c>
      <c r="DZ7" s="24">
        <v>0</v>
      </c>
      <c r="EA7" s="24">
        <v>0</v>
      </c>
      <c r="EB7" s="24">
        <v>0</v>
      </c>
      <c r="EC7" s="24">
        <v>0</v>
      </c>
      <c r="ED7" s="24">
        <v>0.08</v>
      </c>
      <c r="EE7" s="24">
        <v>0</v>
      </c>
      <c r="EF7" s="24">
        <v>0</v>
      </c>
      <c r="EG7" s="24">
        <v>0</v>
      </c>
      <c r="EH7" s="24">
        <v>0</v>
      </c>
      <c r="EI7" s="24">
        <v>0</v>
      </c>
      <c r="EJ7" s="24">
        <v>0.02</v>
      </c>
      <c r="EK7" s="24">
        <v>0.25</v>
      </c>
      <c r="EL7" s="24">
        <v>0.05</v>
      </c>
      <c r="EM7" s="24">
        <v>0.03</v>
      </c>
      <c r="EN7" s="24">
        <v>0.02</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15"/>
      <c r="B9" s="15" t="s">
        <v>102</v>
      </c>
      <c r="C9" s="15" t="s">
        <v>103</v>
      </c>
      <c r="D9" s="15" t="s">
        <v>104</v>
      </c>
      <c r="E9" s="15" t="s">
        <v>105</v>
      </c>
      <c r="F9" s="15"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15" t="s">
        <v>2</v>
      </c>
      <c r="B10" s="21">
        <f>DATEVALUE($B7-B11&amp;"/1/"&amp;B12)</f>
        <v>36892</v>
      </c>
      <c r="C10" s="21">
        <f>DATEVALUE($B7-C11&amp;"/1/"&amp;C12)</f>
        <v>37257</v>
      </c>
      <c r="D10" s="21">
        <f>DATEVALUE($B7-D11&amp;"/1/"&amp;D12)</f>
        <v>37623</v>
      </c>
      <c r="E10" s="21">
        <f>DATEVALUE($B7-E11&amp;"/1/"&amp;E12)</f>
        <v>37989</v>
      </c>
      <c r="F10" s="21">
        <f>DATEVALUE($B7-F11&amp;"/1/"&amp;F12)</f>
        <v>38356</v>
      </c>
    </row>
    <row r="11" spans="1:148" x14ac:dyDescent="0.2">
      <c r="B11">
        <v>22</v>
      </c>
      <c r="C11">
        <v>21</v>
      </c>
      <c r="D11">
        <v>20</v>
      </c>
      <c r="E11">
        <v>19</v>
      </c>
      <c r="F11">
        <v>18</v>
      </c>
      <c r="G11" t="s">
        <v>107</v>
      </c>
    </row>
    <row r="12" spans="1:148" x14ac:dyDescent="0.2">
      <c r="B12">
        <v>1</v>
      </c>
      <c r="C12">
        <v>1</v>
      </c>
      <c r="D12">
        <v>2</v>
      </c>
      <c r="E12">
        <v>3</v>
      </c>
      <c r="F12">
        <v>4</v>
      </c>
      <c r="G12" t="s">
        <v>108</v>
      </c>
    </row>
    <row r="13" spans="1:148" x14ac:dyDescent="0.2">
      <c r="B13" t="s">
        <v>109</v>
      </c>
      <c r="C13" t="s">
        <v>109</v>
      </c>
      <c r="D13" t="s">
        <v>109</v>
      </c>
      <c r="E13" t="s">
        <v>109</v>
      </c>
      <c r="F13" t="s">
        <v>109</v>
      </c>
      <c r="G13" t="s">
        <v>110</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中野　友寛</cp:lastModifiedBy>
  <dcterms:created xsi:type="dcterms:W3CDTF">2025-01-24T07:16:26Z</dcterms:created>
  <dcterms:modified xsi:type="dcterms:W3CDTF">2025-03-04T09:17:05Z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5.0.2.0</vt:lpwstr>
      <vt:lpwstr>5.0.4.0</vt:lpwstr>
    </vt:vector>
  </property>
  <property fmtid="{DCFEDD21-7773-49B2-8022-6FC58DB5260B}" pid="3" name="LastSavedVersion">
    <vt:lpwstr>5.0.2.0</vt:lpwstr>
  </property>
  <property fmtid="{DCFEDD21-7773-49B2-8022-6FC58DB5260B}" pid="4" name="LastSavedDate">
    <vt:filetime>2025-03-03T23:34:21Z</vt:filetime>
  </property>
</Properties>
</file>