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D9F84481-BF91-460D-A12D-0F62EC52958A}" xr6:coauthVersionLast="47" xr6:coauthVersionMax="47" xr10:uidLastSave="{00000000-0000-0000-0000-000000000000}"/>
  <workbookProtection workbookAlgorithmName="SHA-512" workbookHashValue="bLQhCBixQH6ulQ2f2GgK6qxwwBjLMylEPmLrxZcsi2CH5lVRFEtmMZtURLGtYTZz18HDO13IGvyUlWYFADfZEw==" workbookSaltValue="TxmGzIEyEZWuAtSkE05tu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I10" i="4"/>
  <c r="B10" i="4"/>
  <c r="BB8" i="4"/>
  <c r="AL8" i="4"/>
  <c r="AD8" i="4"/>
  <c r="P8" i="4"/>
  <c r="I8" i="4"/>
  <c r="B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<sst xmlns="http://schemas.openxmlformats.org/spreadsheetml/2006/main" count="297" uniqueCount="117">
  <si>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</si>
  <si>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</si>
  <si>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</si>
  <si>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</si>
  <si>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</si>
  <si>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</si>
  <si>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</si>
  <si>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</si>
  <si>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</si>
  <si>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</si>
  <si>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</si>
  <si>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</si>
  <si>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</si>
  <si>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</si>
  <si>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</si>
  <si>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</si>
  <si>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</si>
  <si>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</si>
  <si>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</si>
  <si>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</si>
  <si>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</si>
  <si>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</si>
  <si>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</si>
  <si>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</si>
  <si>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</si>
  <si>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</si>
  <si>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</si>
  <si>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</si>
  <si>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</si>
  <si>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</si>
  <si>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</si>
  <si>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</si>
  <si>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</si>
  <si>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</si>
  <si>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</si>
  <si>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</si>
  <si>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</si>
  <si>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</si>
  <si>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</si>
  <si>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</si>
  <si>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</si>
  <si>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</si>
  <si>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</si>
  <si>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</si>
  <si>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</si>
  <si>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</si>
  <si>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</si>
  <si>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</si>
  <si>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</si>
  <si>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</si>
  <si>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</si>
  <si>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</si>
  <si>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</si>
  <si>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</si>
  <si>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</si>
  <si>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</si>
  <si>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</si>
  <si>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</si>
  <si>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</si>
  <si>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</si>
  <si>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</si>
  <si>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</si>
  <si>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</si>
  <si>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</si>
  <si>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</si>
  <si>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</si>
  <si>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</si>
  <si>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</si>
  <si>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</si>
  <si>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</si>
  <si>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</si>
  <si>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</si>
  <si>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</si>
  <si>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</si>
  <si>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</si>
  <si>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</si>
  <si>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</si>
  <si>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</si>
  <si>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</si>
  <si>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</si>
  <si>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</si>
  <si>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</si>
  <si>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</si>
  <si>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</si>
  <si>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</si>
  <si>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</si>
  <si>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</si>
  <si>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</si>
  <si>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</si>
  <si>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</si>
  <si>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</si>
  <si>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</si>
  <si>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</si>
  <si>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</si>
  <si>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</si>
  <si>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</si>
  <si>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</si>
  <si>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</si>
  <si>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</si>
  <si>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</si>
  <si>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</si>
  <si>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</si>
  <si>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</si>
  <si>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</si>
  <si>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</si>
  <si>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</si>
  <si>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</si>
  <si>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</si>
  <si>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</si>
  <si>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</si>
  <si>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</si>
  <si>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</si>
  <si>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</si>
  <si>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</si>
  <si>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令和2年度から地方公営企業法を適用したため令和元年度以前のデータは、無い。
昭和47年度に事業着手、昭和51年6月から供用を開始しており、今後、施設の老朽化に伴う更新需要の増大が見込まれる。今後は、ストックマネジメントの取り組みによりライフサイクルコストの最小化、事業費の平準化を図り事業の持続を目指す。            
</t>
    <phoneticPr fontId="4"/>
  </si>
  <si>
    <t xml:space="preserve">事業の効率化や人員配置の適正化を図りながら事業を行っているものの、財源を一般会計繰入金に依存する状況にある。さらに今後は、人口減少等に伴うサービス需要の減少や保有する施設の老朽化に伴う更新需要の増大などが見込まれ経営環境が厳しさを増すと考えられる。
今後は、ストックマネジメントの取り組みや経営戦略のモニタリング、ローリングを行い持続可能な下水道事業を目指す。    
</t>
    <phoneticPr fontId="4"/>
  </si>
  <si>
    <t xml:space="preserve">令和2年度から地方公営企業法を適用したため令和元年度以前のデータは、無い。
①経常収支比率は、129.02％で100％を超えているが、経常収益約22.9億円中基準外繰入金が約5億円を占めており使用料収入だけでは、維持管理費や支払利息等の費用を賄えていない状況である。
②累積欠損金は、無い。
③流動比率は、62.10％で類似団体と比較し約6％下回っている。流動負債約10.7億円中約8.8億円を占る建設改良費等に充てられた企業債の償還について、一般会計からの繰入金に頼っている状況であり、償還に問題はないが資金繰りの余裕度が低い状況である。
④企業債残高対事業規模比率は、類似団体と比較し同程度となっている。過去の借入については、償還のピークアウトを迎えており、今後さらに減少していく見込みである。
⑤経費回収率は、95.37％で経費を使用料で賄えておらず、適正な使用料収入の確保及び汚水処理費の削減が必要な状況である。
⑥汚水処理原価は、類似団体と比較し低い値となっているが、経費回収率が100％未満であり維持管理費の削減が必要な状況である。
⑦施設利用率は、68.78％で類似団体を約4％上回っており適切な施設規模と考えられる。
⑧水洗化率については、類似団体とほぼ同じ水準である。水質保全や使用料収入確保のため水洗化率向上に取り組んでいる。              
</t>
    <rPh sb="294" eb="297">
      <t>ドウテイド</t>
    </rPh>
    <rPh sb="493" eb="494">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</si>
</sst>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B6-47EC-971B-896A5E6A00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AEB6-47EC-971B-896A5E6A00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78.180000000000007</c:v>
                </c:pt>
                <c:pt idx="4">
                  <c:v>68.78</c:v>
                </c:pt>
              </c:numCache>
            </c:numRef>
          </c:val>
          <c:extLst>
            <c:ext xmlns:c16="http://schemas.microsoft.com/office/drawing/2014/chart" uri="{C3380CC4-5D6E-409C-BE32-E72D297353CC}">
              <c16:uniqueId val="{00000000-38F3-45F4-A43B-951629C4EF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38F3-45F4-A43B-951629C4EF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94.18</c:v>
                </c:pt>
                <c:pt idx="4">
                  <c:v>94.68</c:v>
                </c:pt>
              </c:numCache>
            </c:numRef>
          </c:val>
          <c:extLst>
            <c:ext xmlns:c16="http://schemas.microsoft.com/office/drawing/2014/chart" uri="{C3380CC4-5D6E-409C-BE32-E72D297353CC}">
              <c16:uniqueId val="{00000000-F94C-451A-9933-F5BAB09D4D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F94C-451A-9933-F5BAB09D4D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131.69</c:v>
                </c:pt>
                <c:pt idx="4">
                  <c:v>129.02000000000001</c:v>
                </c:pt>
              </c:numCache>
            </c:numRef>
          </c:val>
          <c:extLst>
            <c:ext xmlns:c16="http://schemas.microsoft.com/office/drawing/2014/chart" uri="{C3380CC4-5D6E-409C-BE32-E72D297353CC}">
              <c16:uniqueId val="{00000000-7F12-4A6C-B379-49DB982B77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7F12-4A6C-B379-49DB982B77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48.38</c:v>
                </c:pt>
                <c:pt idx="4">
                  <c:v>49.76</c:v>
                </c:pt>
              </c:numCache>
            </c:numRef>
          </c:val>
          <c:extLst>
            <c:ext xmlns:c16="http://schemas.microsoft.com/office/drawing/2014/chart" uri="{C3380CC4-5D6E-409C-BE32-E72D297353CC}">
              <c16:uniqueId val="{00000000-E998-43E4-A8C3-FDEF902425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E998-43E4-A8C3-FDEF902425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C2-49FD-A2B4-7CE1DD4C4B9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4FC2-49FD-A2B4-7CE1DD4C4B9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24E-4BB7-830C-3DFFE49AAF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F24E-4BB7-830C-3DFFE49AAF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57.97</c:v>
                </c:pt>
                <c:pt idx="4">
                  <c:v>62.1</c:v>
                </c:pt>
              </c:numCache>
            </c:numRef>
          </c:val>
          <c:extLst>
            <c:ext xmlns:c16="http://schemas.microsoft.com/office/drawing/2014/chart" uri="{C3380CC4-5D6E-409C-BE32-E72D297353CC}">
              <c16:uniqueId val="{00000000-5D52-4CC3-8D57-4A020E3C35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5D52-4CC3-8D57-4A020E3C35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1032.07</c:v>
                </c:pt>
                <c:pt idx="4">
                  <c:v>837.3</c:v>
                </c:pt>
              </c:numCache>
            </c:numRef>
          </c:val>
          <c:extLst>
            <c:ext xmlns:c16="http://schemas.microsoft.com/office/drawing/2014/chart" uri="{C3380CC4-5D6E-409C-BE32-E72D297353CC}">
              <c16:uniqueId val="{00000000-AE24-4EF3-BB2E-EDBF30386E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AE24-4EF3-BB2E-EDBF30386E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95.15</c:v>
                </c:pt>
                <c:pt idx="4">
                  <c:v>95.37</c:v>
                </c:pt>
              </c:numCache>
            </c:numRef>
          </c:val>
          <c:extLst>
            <c:ext xmlns:c16="http://schemas.microsoft.com/office/drawing/2014/chart" uri="{C3380CC4-5D6E-409C-BE32-E72D297353CC}">
              <c16:uniqueId val="{00000000-DCE1-4C88-A7CA-88B26B1F67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DCE1-4C88-A7CA-88B26B1F67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7800-4AB8-8320-1B19EDA203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7800-4AB8-8320-1B19EDA203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90" zoomScaleNormal="100" zoomScaleSheetLayoutView="90" workbookViewId="0">
      <selection activeCell="BK28" sqref="BK28"/>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鹿沼市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95587</v>
      </c>
      <c r="AM8" s="42"/>
      <c r="AN8" s="42"/>
      <c r="AO8" s="42"/>
      <c r="AP8" s="42"/>
      <c r="AQ8" s="42"/>
      <c r="AR8" s="42"/>
      <c r="AS8" s="42"/>
      <c r="AT8" s="35">
        <f>データ!T6</f>
        <v>490.64</v>
      </c>
      <c r="AU8" s="35"/>
      <c r="AV8" s="35"/>
      <c r="AW8" s="35"/>
      <c r="AX8" s="35"/>
      <c r="AY8" s="35"/>
      <c r="AZ8" s="35"/>
      <c r="BA8" s="35"/>
      <c r="BB8" s="35">
        <f>データ!U6</f>
        <v>194.82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70.41</v>
      </c>
      <c r="J10" s="35"/>
      <c r="K10" s="35"/>
      <c r="L10" s="35"/>
      <c r="M10" s="35"/>
      <c r="N10" s="35"/>
      <c r="O10" s="35"/>
      <c r="P10" s="35">
        <f>データ!P6</f>
        <v>63.97</v>
      </c>
      <c r="Q10" s="35"/>
      <c r="R10" s="35"/>
      <c r="S10" s="35"/>
      <c r="T10" s="35"/>
      <c r="U10" s="35"/>
      <c r="V10" s="35"/>
      <c r="W10" s="35">
        <f>データ!Q6</f>
        <v>55.43</v>
      </c>
      <c r="X10" s="35"/>
      <c r="Y10" s="35"/>
      <c r="Z10" s="35"/>
      <c r="AA10" s="35"/>
      <c r="AB10" s="35"/>
      <c r="AC10" s="35"/>
      <c r="AD10" s="42">
        <f>データ!R6</f>
        <v>2640</v>
      </c>
      <c r="AE10" s="42"/>
      <c r="AF10" s="42"/>
      <c r="AG10" s="42"/>
      <c r="AH10" s="42"/>
      <c r="AI10" s="42"/>
      <c r="AJ10" s="42"/>
      <c r="AK10" s="2"/>
      <c r="AL10" s="42">
        <f>データ!V6</f>
        <v>60850</v>
      </c>
      <c r="AM10" s="42"/>
      <c r="AN10" s="42"/>
      <c r="AO10" s="42"/>
      <c r="AP10" s="42"/>
      <c r="AQ10" s="42"/>
      <c r="AR10" s="42"/>
      <c r="AS10" s="42"/>
      <c r="AT10" s="35">
        <f>データ!W6</f>
        <v>16.309999999999999</v>
      </c>
      <c r="AU10" s="35"/>
      <c r="AV10" s="35"/>
      <c r="AW10" s="35"/>
      <c r="AX10" s="35"/>
      <c r="AY10" s="35"/>
      <c r="AZ10" s="35"/>
      <c r="BA10" s="35"/>
      <c r="BB10" s="35">
        <f>データ!X6</f>
        <v>3730.84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71"/>
      <c r="BN66" s="71"/>
      <c r="BO66" s="71"/>
      <c r="BP66" s="71"/>
      <c r="BQ66" s="71"/>
      <c r="BR66" s="71"/>
      <c r="BS66" s="71"/>
      <c r="BT66" s="71"/>
      <c r="BU66" s="71"/>
      <c r="BV66" s="71"/>
      <c r="BW66" s="71"/>
      <c r="BX66" s="71"/>
      <c r="BY66" s="71"/>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7PzxwJ6/z2Q9Qb0KxMm1v87rNVeqSN4a49xVDVvn7Fos+bJxPBgCc9g9C0vcim16a9d2p1xzsjWVZkHD8L5o8g==" saltValue="26p7NgMgVHBQ+pdhveyo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92053</v>
      </c>
      <c r="D6" s="19">
        <f t="shared" si="3"/>
        <v>46</v>
      </c>
      <c r="E6" s="19">
        <f t="shared" si="3"/>
        <v>17</v>
      </c>
      <c r="F6" s="19">
        <f t="shared" si="3"/>
        <v>1</v>
      </c>
      <c r="G6" s="19">
        <f t="shared" si="3"/>
        <v>0</v>
      </c>
      <c r="H6" s="19" t="str">
        <f t="shared" si="3"/>
        <v>栃木県　鹿沼市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70.41</v>
      </c>
      <c r="P6" s="20">
        <f t="shared" si="3"/>
        <v>63.97</v>
      </c>
      <c r="Q6" s="20">
        <f t="shared" si="3"/>
        <v>55.43</v>
      </c>
      <c r="R6" s="20">
        <f t="shared" si="3"/>
        <v>2640</v>
      </c>
      <c r="S6" s="20">
        <f t="shared" si="3"/>
        <v>95587</v>
      </c>
      <c r="T6" s="20">
        <f t="shared" si="3"/>
        <v>490.64</v>
      </c>
      <c r="U6" s="20">
        <f t="shared" si="3"/>
        <v>194.82</v>
      </c>
      <c r="V6" s="20">
        <f t="shared" si="3"/>
        <v>60850</v>
      </c>
      <c r="W6" s="20">
        <f t="shared" si="3"/>
        <v>16.309999999999999</v>
      </c>
      <c r="X6" s="20">
        <f t="shared" si="3"/>
        <v>3730.84</v>
      </c>
      <c r="Y6" s="21" t="str">
        <f>IF(Y7="",NA(),Y7)</f>
        <v>-</v>
      </c>
      <c r="Z6" s="21" t="str">
        <f t="shared" ref="Z6:AH6" si="4">IF(Z7="",NA(),Z7)</f>
        <v>-</v>
      </c>
      <c r="AA6" s="21" t="str">
        <f t="shared" si="4"/>
        <v>-</v>
      </c>
      <c r="AB6" s="21">
        <f t="shared" si="4"/>
        <v>131.69</v>
      </c>
      <c r="AC6" s="21">
        <f t="shared" si="4"/>
        <v>129.02000000000001</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57.97</v>
      </c>
      <c r="AY6" s="21">
        <f t="shared" si="6"/>
        <v>62.1</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1032.07</v>
      </c>
      <c r="BJ6" s="21">
        <f t="shared" si="7"/>
        <v>837.3</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95.15</v>
      </c>
      <c r="BU6" s="21">
        <f t="shared" si="8"/>
        <v>95.37</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78.180000000000007</v>
      </c>
      <c r="CQ6" s="21">
        <f t="shared" si="10"/>
        <v>68.78</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94.18</v>
      </c>
      <c r="DB6" s="21">
        <f t="shared" si="11"/>
        <v>94.68</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48.38</v>
      </c>
      <c r="DM6" s="21">
        <f t="shared" si="12"/>
        <v>49.76</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2">
      <c r="A7" s="14"/>
      <c r="B7" s="23">
        <v>2021</v>
      </c>
      <c r="C7" s="23">
        <v>92053</v>
      </c>
      <c r="D7" s="23">
        <v>46</v>
      </c>
      <c r="E7" s="23">
        <v>17</v>
      </c>
      <c r="F7" s="23">
        <v>1</v>
      </c>
      <c r="G7" s="23">
        <v>0</v>
      </c>
      <c r="H7" s="23" t="s">
        <v>96</v>
      </c>
      <c r="I7" s="23" t="s">
        <v>97</v>
      </c>
      <c r="J7" s="23" t="s">
        <v>98</v>
      </c>
      <c r="K7" s="23" t="s">
        <v>99</v>
      </c>
      <c r="L7" s="23" t="s">
        <v>100</v>
      </c>
      <c r="M7" s="23" t="s">
        <v>101</v>
      </c>
      <c r="N7" s="24" t="s">
        <v>102</v>
      </c>
      <c r="O7" s="24">
        <v>70.41</v>
      </c>
      <c r="P7" s="24">
        <v>63.97</v>
      </c>
      <c r="Q7" s="24">
        <v>55.43</v>
      </c>
      <c r="R7" s="24">
        <v>2640</v>
      </c>
      <c r="S7" s="24">
        <v>95587</v>
      </c>
      <c r="T7" s="24">
        <v>490.64</v>
      </c>
      <c r="U7" s="24">
        <v>194.82</v>
      </c>
      <c r="V7" s="24">
        <v>60850</v>
      </c>
      <c r="W7" s="24">
        <v>16.309999999999999</v>
      </c>
      <c r="X7" s="24">
        <v>3730.84</v>
      </c>
      <c r="Y7" s="24" t="s">
        <v>102</v>
      </c>
      <c r="Z7" s="24" t="s">
        <v>102</v>
      </c>
      <c r="AA7" s="24" t="s">
        <v>102</v>
      </c>
      <c r="AB7" s="24">
        <v>131.69</v>
      </c>
      <c r="AC7" s="24">
        <v>129.02000000000001</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57.97</v>
      </c>
      <c r="AY7" s="24">
        <v>62.1</v>
      </c>
      <c r="AZ7" s="24" t="s">
        <v>102</v>
      </c>
      <c r="BA7" s="24" t="s">
        <v>102</v>
      </c>
      <c r="BB7" s="24" t="s">
        <v>102</v>
      </c>
      <c r="BC7" s="24">
        <v>67.930000000000007</v>
      </c>
      <c r="BD7" s="24">
        <v>68.53</v>
      </c>
      <c r="BE7" s="24">
        <v>71.39</v>
      </c>
      <c r="BF7" s="24" t="s">
        <v>102</v>
      </c>
      <c r="BG7" s="24" t="s">
        <v>102</v>
      </c>
      <c r="BH7" s="24" t="s">
        <v>102</v>
      </c>
      <c r="BI7" s="24">
        <v>1032.07</v>
      </c>
      <c r="BJ7" s="24">
        <v>837.3</v>
      </c>
      <c r="BK7" s="24" t="s">
        <v>102</v>
      </c>
      <c r="BL7" s="24" t="s">
        <v>102</v>
      </c>
      <c r="BM7" s="24" t="s">
        <v>102</v>
      </c>
      <c r="BN7" s="24">
        <v>857.88</v>
      </c>
      <c r="BO7" s="24">
        <v>825.1</v>
      </c>
      <c r="BP7" s="24">
        <v>669.11</v>
      </c>
      <c r="BQ7" s="24" t="s">
        <v>102</v>
      </c>
      <c r="BR7" s="24" t="s">
        <v>102</v>
      </c>
      <c r="BS7" s="24" t="s">
        <v>102</v>
      </c>
      <c r="BT7" s="24">
        <v>95.15</v>
      </c>
      <c r="BU7" s="24">
        <v>95.37</v>
      </c>
      <c r="BV7" s="24" t="s">
        <v>102</v>
      </c>
      <c r="BW7" s="24" t="s">
        <v>102</v>
      </c>
      <c r="BX7" s="24" t="s">
        <v>102</v>
      </c>
      <c r="BY7" s="24">
        <v>94.97</v>
      </c>
      <c r="BZ7" s="24">
        <v>97.07</v>
      </c>
      <c r="CA7" s="24">
        <v>99.73</v>
      </c>
      <c r="CB7" s="24" t="s">
        <v>102</v>
      </c>
      <c r="CC7" s="24" t="s">
        <v>102</v>
      </c>
      <c r="CD7" s="24" t="s">
        <v>102</v>
      </c>
      <c r="CE7" s="24">
        <v>150</v>
      </c>
      <c r="CF7" s="24">
        <v>150</v>
      </c>
      <c r="CG7" s="24" t="s">
        <v>102</v>
      </c>
      <c r="CH7" s="24" t="s">
        <v>102</v>
      </c>
      <c r="CI7" s="24" t="s">
        <v>102</v>
      </c>
      <c r="CJ7" s="24">
        <v>159.49</v>
      </c>
      <c r="CK7" s="24">
        <v>157.81</v>
      </c>
      <c r="CL7" s="24">
        <v>134.97999999999999</v>
      </c>
      <c r="CM7" s="24" t="s">
        <v>102</v>
      </c>
      <c r="CN7" s="24" t="s">
        <v>102</v>
      </c>
      <c r="CO7" s="24" t="s">
        <v>102</v>
      </c>
      <c r="CP7" s="24">
        <v>78.180000000000007</v>
      </c>
      <c r="CQ7" s="24">
        <v>68.78</v>
      </c>
      <c r="CR7" s="24" t="s">
        <v>102</v>
      </c>
      <c r="CS7" s="24" t="s">
        <v>102</v>
      </c>
      <c r="CT7" s="24" t="s">
        <v>102</v>
      </c>
      <c r="CU7" s="24">
        <v>65.28</v>
      </c>
      <c r="CV7" s="24">
        <v>64.92</v>
      </c>
      <c r="CW7" s="24">
        <v>59.99</v>
      </c>
      <c r="CX7" s="24" t="s">
        <v>102</v>
      </c>
      <c r="CY7" s="24" t="s">
        <v>102</v>
      </c>
      <c r="CZ7" s="24" t="s">
        <v>102</v>
      </c>
      <c r="DA7" s="24">
        <v>94.18</v>
      </c>
      <c r="DB7" s="24">
        <v>94.68</v>
      </c>
      <c r="DC7" s="24" t="s">
        <v>102</v>
      </c>
      <c r="DD7" s="24" t="s">
        <v>102</v>
      </c>
      <c r="DE7" s="24" t="s">
        <v>102</v>
      </c>
      <c r="DF7" s="24">
        <v>92.72</v>
      </c>
      <c r="DG7" s="24">
        <v>92.88</v>
      </c>
      <c r="DH7" s="24">
        <v>95.72</v>
      </c>
      <c r="DI7" s="24" t="s">
        <v>102</v>
      </c>
      <c r="DJ7" s="24" t="s">
        <v>102</v>
      </c>
      <c r="DK7" s="24" t="s">
        <v>102</v>
      </c>
      <c r="DL7" s="24">
        <v>48.38</v>
      </c>
      <c r="DM7" s="24">
        <v>49.76</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2023-01-25T01:37:38Z</cp:lastPrinted>
  <dcterms:created xsi:type="dcterms:W3CDTF">2023-01-12T23:27:48Z</dcterms:created>
  <dcterms:modified xsi:type="dcterms:W3CDTF">2023-01-31T04:28:43Z</dcterms:modified>
  <cp:category/>
</cp:coreProperties>
</file>