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5628543C-6286-46C2-AB86-81089D3D730C}" xr6:coauthVersionLast="47" xr6:coauthVersionMax="47" xr10:uidLastSave="{00000000-0000-0000-0000-000000000000}"/>
  <workbookProtection workbookAlgorithmName="SHA-512" workbookHashValue="5MWBoPKptAo1y2+GWHemC912C9HbFhjQ8RTos3kXkLClvKwmPnK6bcJr04/O3z+eGp09t3U7crCRlJkRZ7fQfw==" workbookSaltValue="6JfBQS4X+fDabnaFKwKiXA=="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AT8" i="4"/>
  <c r="AD8" i="4"/>
  <c r="W8" i="4"/>
  <c r="B6" i="4"/>
</calcChain>
</file>

<file path=xl/sharedStrings.xml><?xml version="1.0" encoding="utf-8"?>
<sst xmlns="http://schemas.openxmlformats.org/spreadsheetml/2006/main" count="253" uniqueCount="114">
  <si>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</si>
  <si>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</si>
  <si>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</si>
  <si>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</si>
  <si>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</si>
  <si>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</si>
  <si>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管理者の情報</t>
    <rPh sb="0" eb="3">
      <t>カンリシャ</t>
    </rPh>
    <rPh sb="4" eb="6">
      <t>ジョウホウ</t>
    </rPh>
    <phoneticPr fontId="1"/>
  </si>
  <si>
    <t>業種CD</t>
    <rPh sb="0" eb="2">
      <t>ギョウシュ</t>
    </rPh>
    <phoneticPr fontId="1"/>
  </si>
  <si>
    <t>事業CD</t>
    <rPh sb="0" eb="2">
      <t>ジギョウ</t>
    </rPh>
    <phoneticPr fontId="1"/>
  </si>
  <si>
    <t>令和2年度から地方公営企業法を適用したため、令和元年度以前のデータはない。
平成2年度から15年度の間に4地区で供用を開始し、現在のところ耐用年数を迎えた管渠はない。
しかしながら、処理施設の老朽化が進む中、施設の修繕や更新等については、計画的に行っていく必要がある。</t>
    <rPh sb="0" eb="2">
      <t>レイワ</t>
    </rPh>
    <rPh sb="3" eb="5">
      <t>ネンド</t>
    </rPh>
    <rPh sb="7" eb="14">
      <t>チホウコウエイキギョウホウ</t>
    </rPh>
    <rPh sb="15" eb="17">
      <t>テキヨウ</t>
    </rPh>
    <rPh sb="22" eb="24">
      <t>レイワ</t>
    </rPh>
    <rPh sb="24" eb="27">
      <t>ガンネンド</t>
    </rPh>
    <rPh sb="27" eb="29">
      <t>イゼン</t>
    </rPh>
    <rPh sb="38" eb="40">
      <t>ヘイセイ</t>
    </rPh>
    <rPh sb="41" eb="43">
      <t>ネンド</t>
    </rPh>
    <rPh sb="47" eb="49">
      <t>ネンド</t>
    </rPh>
    <rPh sb="53" eb="55">
      <t>チク</t>
    </rPh>
    <rPh sb="56" eb="58">
      <t>キョウヨウ</t>
    </rPh>
    <rPh sb="59" eb="61">
      <t>カイシ</t>
    </rPh>
    <rPh sb="63" eb="69">
      <t>ゲンザイ</t>
    </rPh>
    <rPh sb="69" eb="74">
      <t>タイヨウネ</t>
    </rPh>
    <rPh sb="74" eb="75">
      <t>ムカ</t>
    </rPh>
    <rPh sb="77" eb="79">
      <t>カンキョ</t>
    </rPh>
    <rPh sb="91" eb="96">
      <t>ショリシセ</t>
    </rPh>
    <rPh sb="96" eb="99">
      <t>ロウキュウカ</t>
    </rPh>
    <rPh sb="104" eb="106">
      <t>シセツ</t>
    </rPh>
    <rPh sb="107" eb="110">
      <t>シュ</t>
    </rPh>
    <rPh sb="110" eb="113">
      <t>コウシントウ</t>
    </rPh>
    <rPh sb="119" eb="122">
      <t>ケイカクテキ</t>
    </rPh>
    <rPh sb="123" eb="124">
      <t>オコナ</t>
    </rPh>
    <rPh sb="128" eb="133">
      <t>ヒツヨ</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</si>
  <si>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</si>
  <si>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</si>
  <si>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</si>
  <si>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</si>
  <si>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</si>
  <si>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</si>
  <si>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</si>
  <si>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</si>
  <si>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</si>
  <si>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</si>
  <si>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</si>
  <si>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</si>
  <si>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</si>
  <si>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</si>
  <si>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</si>
  <si>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</si>
  <si>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</si>
  <si>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</si>
  <si>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</si>
  <si>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</si>
  <si>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</si>
  <si>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</si>
  <si>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</si>
  <si>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</si>
  <si>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</si>
  <si>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</si>
  <si>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</si>
  <si>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</si>
  <si>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</si>
  <si>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</si>
  <si>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</si>
  <si>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</si>
  <si>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</si>
  <si>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</si>
  <si>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</si>
  <si>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</si>
  <si>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</si>
  <si>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</si>
  <si>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</si>
  <si>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</si>
  <si>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</si>
  <si>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</si>
  <si>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</si>
  <si>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</si>
  <si>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</si>
  <si>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</si>
  <si>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</si>
  <si>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</si>
  <si>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</si>
  <si>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</si>
  <si>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</si>
  <si>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</si>
  <si>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</si>
  <si>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</si>
  <si>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</si>
  <si>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</si>
  <si>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</si>
  <si>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</si>
  <si>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</si>
  <si>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</si>
  <si>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</si>
  <si>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</si>
  <si>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</si>
  <si>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</si>
  <si>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</si>
  <si>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</si>
  <si>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</si>
  <si>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</si>
  <si>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</si>
  <si>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</si>
  <si>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</si>
  <si>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</si>
  <si>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</si>
  <si>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</si>
  <si>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</si>
  <si>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</si>
  <si>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</si>
  <si>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</si>
  <si>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</si>
  <si>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</si>
  <si>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</si>
  <si>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</si>
  <si>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</si>
  <si>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</si>
  <si>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</si>
  <si>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</si>
  <si>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鹿沼市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</si>
  <si>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</si>
  <si>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</si>
  <si>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</si>
  <si>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</si>
  <si>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</si>
  <si>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</si>
  <si>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</si>
  <si>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</si>
  <si>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</si>
  <si>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</si>
  <si>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</si>
  <si>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</si>
  <si>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</si>
  <si>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</si>
  <si>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</si>
  <si>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経費回収率は100％であるものの、一般会計から基準外繰入金を多く繰り入れていることから、基準外繰入金の削減が今後の課題である。
また、人口減少等に伴う使用料収入の減収や施設の老朽化に伴う更新需要の増大が見込まれ、経営状況は厳しくなることが予想されることから、引き続き、経営戦略に基づく適切な事業運営に努める。</t>
    <rPh sb="0" eb="6">
      <t>ケイヒカイシ</t>
    </rPh>
    <rPh sb="17" eb="19">
      <t>イッパン</t>
    </rPh>
    <rPh sb="19" eb="21">
      <t>カイケイ</t>
    </rPh>
    <rPh sb="23" eb="29">
      <t>キジュンガイクリイレキン</t>
    </rPh>
    <rPh sb="30" eb="31">
      <t>オオ</t>
    </rPh>
    <rPh sb="32" eb="33">
      <t>ク</t>
    </rPh>
    <rPh sb="34" eb="35">
      <t>イ</t>
    </rPh>
    <rPh sb="44" eb="50">
      <t>キジュン</t>
    </rPh>
    <rPh sb="51" eb="53">
      <t>サクゲン</t>
    </rPh>
    <rPh sb="54" eb="56">
      <t>コンゴ</t>
    </rPh>
    <rPh sb="57" eb="59">
      <t>カダイ</t>
    </rPh>
    <rPh sb="67" eb="69">
      <t>ジンコウ</t>
    </rPh>
    <rPh sb="69" eb="74">
      <t>ゲンショ</t>
    </rPh>
    <rPh sb="75" eb="81">
      <t>シヨウリョウ</t>
    </rPh>
    <rPh sb="81" eb="83">
      <t>ゲンシュウ</t>
    </rPh>
    <rPh sb="84" eb="86">
      <t>シセツ</t>
    </rPh>
    <rPh sb="87" eb="92">
      <t>ロウキュ</t>
    </rPh>
    <rPh sb="93" eb="98">
      <t>コウシンジ</t>
    </rPh>
    <rPh sb="98" eb="100">
      <t>ゾウダイ</t>
    </rPh>
    <rPh sb="101" eb="103">
      <t>ミコ</t>
    </rPh>
    <rPh sb="106" eb="108">
      <t>ケイエイ</t>
    </rPh>
    <rPh sb="108" eb="110">
      <t>ジョウキョウ</t>
    </rPh>
    <rPh sb="111" eb="112">
      <t>キビ</t>
    </rPh>
    <rPh sb="119" eb="121">
      <t>ヨソウ</t>
    </rPh>
    <rPh sb="129" eb="130">
      <t>ヒ</t>
    </rPh>
    <rPh sb="131" eb="132">
      <t>ツヅ</t>
    </rPh>
    <rPh sb="134" eb="142">
      <t>ケイエイセンリャ</t>
    </rPh>
    <rPh sb="142" eb="144">
      <t>テキセツ</t>
    </rPh>
    <rPh sb="145" eb="150">
      <t>ジギョ</t>
    </rPh>
    <rPh sb="150" eb="151">
      <t>ツト</t>
    </rPh>
    <phoneticPr fontId="1"/>
  </si>
  <si>
    <r>
      <t>令和2年度から地方公営企業法を適用したため、令和元年度以前のデータはない。
①経常収支比率は、前年度から約10％増加し、類似団体平均値よりも32.6ポイント高い値を示しているが、基準外繰入金を多く含んでいることから、基準外繰入金の削減が課題である。
②累積欠損金はないが、基準外繰入金が多いことから、基準外繰入金の削減が課題である。
③流動比率は、令和4年度より約9.6ポイント高くなっており、起債の償還が進んでいることが要因の1つであるが、100％に達しておらず、</t>
    </r>
    <r>
      <rPr>
        <sz val="11"/>
        <rFont val="ＭＳ ゴシック"/>
        <family val="3"/>
        <charset val="128"/>
      </rPr>
      <t>資金繰りの余裕度は低い状況である。
④企業債残高対事業規模比率については、企業債の償還がピークアウトを迎えていることから、減少していく見込みである。
※R05当該値は339.65％ではなく、1,180.69％が正しい。
⑤経費回収率は100％であり、費用を使用料で賄えている状況であることから、引き続き、効率的な事業運営を行っていく。
⑥汚水処理原価は、類似団体と比較し低い値となっている。
⑦施設利用率は年々減少しているが、類似団体平均を約23.6ポイント上回っており、適切な施設規模であると考えられる。
⑧水洗化率はほぼ横ばいで推移しており、また、類似団体とほぼ同じ水準である。水質保全や使用料収入確保のため、水洗化率向上に努めていく。</t>
    </r>
    <rPh sb="0" eb="2">
      <t>レイワ</t>
    </rPh>
    <rPh sb="3" eb="5">
      <t>ネンド</t>
    </rPh>
    <rPh sb="7" eb="15">
      <t>チホウコウエイキ</t>
    </rPh>
    <rPh sb="15" eb="17">
      <t>テキヨウ</t>
    </rPh>
    <rPh sb="22" eb="24">
      <t>レイワ</t>
    </rPh>
    <rPh sb="24" eb="27">
      <t>ガン</t>
    </rPh>
    <rPh sb="27" eb="29">
      <t>イゼ</t>
    </rPh>
    <rPh sb="39" eb="46">
      <t>ケイジョウシ</t>
    </rPh>
    <rPh sb="47" eb="50">
      <t>ゼンネンド</t>
    </rPh>
    <rPh sb="52" eb="53">
      <t>ヤク</t>
    </rPh>
    <rPh sb="56" eb="58">
      <t>ゾウカ</t>
    </rPh>
    <rPh sb="60" eb="70">
      <t>ルイジダンタイヘ</t>
    </rPh>
    <rPh sb="78" eb="79">
      <t>タカ</t>
    </rPh>
    <rPh sb="80" eb="81">
      <t>アタイ</t>
    </rPh>
    <rPh sb="82" eb="83">
      <t>シメ</t>
    </rPh>
    <rPh sb="143" eb="144">
      <t>オオ</t>
    </rPh>
    <rPh sb="168" eb="173">
      <t>リュウド</t>
    </rPh>
    <rPh sb="174" eb="176">
      <t>レイワ</t>
    </rPh>
    <rPh sb="177" eb="179">
      <t>ネンド</t>
    </rPh>
    <rPh sb="181" eb="182">
      <t>ヤク</t>
    </rPh>
    <rPh sb="189" eb="190">
      <t>タカ</t>
    </rPh>
    <rPh sb="224" eb="227">
      <t>%ニタッ</t>
    </rPh>
    <rPh sb="252" eb="257">
      <t>キギョウ</t>
    </rPh>
    <rPh sb="257" eb="258">
      <t>タイ</t>
    </rPh>
    <rPh sb="258" eb="262">
      <t>ジギ</t>
    </rPh>
    <rPh sb="262" eb="264">
      <t>ヒリツ</t>
    </rPh>
    <rPh sb="270" eb="277">
      <t>キギョウサイ</t>
    </rPh>
    <rPh sb="284" eb="285">
      <t>ムカ</t>
    </rPh>
    <rPh sb="294" eb="302">
      <t>ゲンショウシテイク</t>
    </rPh>
    <rPh sb="312" eb="316">
      <t>トウガ</t>
    </rPh>
    <rPh sb="338" eb="341">
      <t>タダ</t>
    </rPh>
    <rPh sb="344" eb="349">
      <t>ケイヒカイ</t>
    </rPh>
    <rPh sb="358" eb="360">
      <t>ヒヨウ</t>
    </rPh>
    <rPh sb="361" eb="364">
      <t>シヨウリョウ</t>
    </rPh>
    <rPh sb="365" eb="366">
      <t>マカナ</t>
    </rPh>
    <rPh sb="370" eb="372">
      <t>ジョウキョウ</t>
    </rPh>
    <rPh sb="380" eb="381">
      <t>ヒ</t>
    </rPh>
    <rPh sb="382" eb="383">
      <t>ツヅ</t>
    </rPh>
    <rPh sb="385" eb="388">
      <t>コウリツテキ</t>
    </rPh>
    <rPh sb="389" eb="394">
      <t>ジギョ</t>
    </rPh>
    <rPh sb="394" eb="395">
      <t>オコナ</t>
    </rPh>
    <rPh sb="402" eb="409">
      <t>オスイショリゲ</t>
    </rPh>
    <rPh sb="410" eb="415">
      <t>ルイジダ</t>
    </rPh>
    <rPh sb="415" eb="417">
      <t>ヒカク</t>
    </rPh>
    <rPh sb="418" eb="419">
      <t>ヒク</t>
    </rPh>
    <rPh sb="420" eb="421">
      <t>アタイ</t>
    </rPh>
    <rPh sb="430" eb="436">
      <t>シセツリヨウ</t>
    </rPh>
    <rPh sb="436" eb="440">
      <t>ネンネンゲン</t>
    </rPh>
    <rPh sb="446" eb="450">
      <t>ルイジ</t>
    </rPh>
    <rPh sb="450" eb="452">
      <t>ヘイキン</t>
    </rPh>
    <rPh sb="453" eb="454">
      <t>ヤク</t>
    </rPh>
    <rPh sb="462" eb="464">
      <t>ウワマワ</t>
    </rPh>
    <rPh sb="469" eb="471">
      <t>テキセツ</t>
    </rPh>
    <rPh sb="472" eb="477">
      <t>シセツキボ</t>
    </rPh>
    <rPh sb="480" eb="481">
      <t>カンガ</t>
    </rPh>
    <rPh sb="488" eb="492">
      <t>スイセン</t>
    </rPh>
    <rPh sb="495" eb="496">
      <t>ヨコ</t>
    </rPh>
    <rPh sb="499" eb="501">
      <t>スイイ</t>
    </rPh>
    <rPh sb="509" eb="514">
      <t>ルイジダ</t>
    </rPh>
    <rPh sb="516" eb="523">
      <t>オナジスイジ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</si>
</sst>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93-4FD3-9C25-D29E6A8114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CD93-4FD3-9C25-D29E6A8114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81.61</c:v>
                </c:pt>
                <c:pt idx="2">
                  <c:v>77.8</c:v>
                </c:pt>
                <c:pt idx="3">
                  <c:v>72.45</c:v>
                </c:pt>
                <c:pt idx="4">
                  <c:v>69.89</c:v>
                </c:pt>
              </c:numCache>
            </c:numRef>
          </c:val>
          <c:extLst>
            <c:ext xmlns:c16="http://schemas.microsoft.com/office/drawing/2014/chart" uri="{C3380CC4-5D6E-409C-BE32-E72D297353CC}">
              <c16:uniqueId val="{00000000-35F7-4E35-B16F-653DCEB9B2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35F7-4E35-B16F-653DCEB9B2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87</c:v>
                </c:pt>
                <c:pt idx="2">
                  <c:v>86.76</c:v>
                </c:pt>
                <c:pt idx="3">
                  <c:v>87.86</c:v>
                </c:pt>
                <c:pt idx="4">
                  <c:v>87.51</c:v>
                </c:pt>
              </c:numCache>
            </c:numRef>
          </c:val>
          <c:extLst>
            <c:ext xmlns:c16="http://schemas.microsoft.com/office/drawing/2014/chart" uri="{C3380CC4-5D6E-409C-BE32-E72D297353CC}">
              <c16:uniqueId val="{00000000-1FD0-4C27-B2D9-33B9CD9777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1FD0-4C27-B2D9-33B9CD9777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124.61</c:v>
                </c:pt>
                <c:pt idx="2">
                  <c:v>133.62</c:v>
                </c:pt>
                <c:pt idx="3">
                  <c:v>129.09</c:v>
                </c:pt>
                <c:pt idx="4">
                  <c:v>138.99</c:v>
                </c:pt>
              </c:numCache>
            </c:numRef>
          </c:val>
          <c:extLst>
            <c:ext xmlns:c16="http://schemas.microsoft.com/office/drawing/2014/chart" uri="{C3380CC4-5D6E-409C-BE32-E72D297353CC}">
              <c16:uniqueId val="{00000000-A76B-45AC-BDBA-7BCE061779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A76B-45AC-BDBA-7BCE061779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44.12</c:v>
                </c:pt>
                <c:pt idx="2">
                  <c:v>45.86</c:v>
                </c:pt>
                <c:pt idx="3">
                  <c:v>47.59</c:v>
                </c:pt>
                <c:pt idx="4">
                  <c:v>49.32</c:v>
                </c:pt>
              </c:numCache>
            </c:numRef>
          </c:val>
          <c:extLst>
            <c:ext xmlns:c16="http://schemas.microsoft.com/office/drawing/2014/chart" uri="{C3380CC4-5D6E-409C-BE32-E72D297353CC}">
              <c16:uniqueId val="{00000000-4075-42F2-9E9F-C59A7A9D2D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4075-42F2-9E9F-C59A7A9D2D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162-499F-AC7F-56E65ACBD9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162-499F-AC7F-56E65ACBD9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F74-4A16-9930-F67CD20CA6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DF74-4A16-9930-F67CD20CA6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14.93</c:v>
                </c:pt>
                <c:pt idx="2">
                  <c:v>12.57</c:v>
                </c:pt>
                <c:pt idx="3">
                  <c:v>9.52</c:v>
                </c:pt>
                <c:pt idx="4">
                  <c:v>19.13</c:v>
                </c:pt>
              </c:numCache>
            </c:numRef>
          </c:val>
          <c:extLst>
            <c:ext xmlns:c16="http://schemas.microsoft.com/office/drawing/2014/chart" uri="{C3380CC4-5D6E-409C-BE32-E72D297353CC}">
              <c16:uniqueId val="{00000000-76DC-4EA3-BF3A-208E819CA9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76DC-4EA3-BF3A-208E819CA9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2374.23</c:v>
                </c:pt>
                <c:pt idx="2">
                  <c:v>1981.68</c:v>
                </c:pt>
                <c:pt idx="3">
                  <c:v>1756.23</c:v>
                </c:pt>
                <c:pt idx="4">
                  <c:v>339.65</c:v>
                </c:pt>
              </c:numCache>
            </c:numRef>
          </c:val>
          <c:extLst>
            <c:ext xmlns:c16="http://schemas.microsoft.com/office/drawing/2014/chart" uri="{C3380CC4-5D6E-409C-BE32-E72D297353CC}">
              <c16:uniqueId val="{00000000-2D51-4C91-8D3F-05018A018EE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2D51-4C91-8D3F-05018A018EE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92.98</c:v>
                </c:pt>
                <c:pt idx="2">
                  <c:v>100</c:v>
                </c:pt>
                <c:pt idx="3">
                  <c:v>95.48</c:v>
                </c:pt>
                <c:pt idx="4">
                  <c:v>100</c:v>
                </c:pt>
              </c:numCache>
            </c:numRef>
          </c:val>
          <c:extLst>
            <c:ext xmlns:c16="http://schemas.microsoft.com/office/drawing/2014/chart" uri="{C3380CC4-5D6E-409C-BE32-E72D297353CC}">
              <c16:uniqueId val="{00000000-4C7C-4A0C-A67E-6B094F5B53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4C7C-4A0C-A67E-6B094F5B53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165.44</c:v>
                </c:pt>
                <c:pt idx="2">
                  <c:v>161.88</c:v>
                </c:pt>
                <c:pt idx="3">
                  <c:v>150</c:v>
                </c:pt>
                <c:pt idx="4">
                  <c:v>157.12</c:v>
                </c:pt>
              </c:numCache>
            </c:numRef>
          </c:val>
          <c:extLst>
            <c:ext xmlns:c16="http://schemas.microsoft.com/office/drawing/2014/chart" uri="{C3380CC4-5D6E-409C-BE32-E72D297353CC}">
              <c16:uniqueId val="{00000000-60AD-4775-9ED7-702BC6869A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60AD-4775-9ED7-702BC6869A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栃木県　鹿沼市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11</v>
      </c>
      <c r="C7" s="29"/>
      <c r="D7" s="29"/>
      <c r="E7" s="29"/>
      <c r="F7" s="29"/>
      <c r="G7" s="29"/>
      <c r="H7" s="29"/>
      <c r="I7" s="29" t="s">
        <v>17</v>
      </c>
      <c r="J7" s="29"/>
      <c r="K7" s="29"/>
      <c r="L7" s="29"/>
      <c r="M7" s="29"/>
      <c r="N7" s="29"/>
      <c r="O7" s="29"/>
      <c r="P7" s="29" t="s">
        <v>10</v>
      </c>
      <c r="Q7" s="29"/>
      <c r="R7" s="29"/>
      <c r="S7" s="29"/>
      <c r="T7" s="29"/>
      <c r="U7" s="29"/>
      <c r="V7" s="29"/>
      <c r="W7" s="29" t="s">
        <v>1</v>
      </c>
      <c r="X7" s="29"/>
      <c r="Y7" s="29"/>
      <c r="Z7" s="29"/>
      <c r="AA7" s="29"/>
      <c r="AB7" s="29"/>
      <c r="AC7" s="29"/>
      <c r="AD7" s="29" t="s">
        <v>6</v>
      </c>
      <c r="AE7" s="29"/>
      <c r="AF7" s="29"/>
      <c r="AG7" s="29"/>
      <c r="AH7" s="29"/>
      <c r="AI7" s="29"/>
      <c r="AJ7" s="29"/>
      <c r="AK7" s="3"/>
      <c r="AL7" s="29" t="s">
        <v>18</v>
      </c>
      <c r="AM7" s="29"/>
      <c r="AN7" s="29"/>
      <c r="AO7" s="29"/>
      <c r="AP7" s="29"/>
      <c r="AQ7" s="29"/>
      <c r="AR7" s="29"/>
      <c r="AS7" s="29"/>
      <c r="AT7" s="29" t="s">
        <v>15</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F2</v>
      </c>
      <c r="X8" s="33"/>
      <c r="Y8" s="33"/>
      <c r="Z8" s="33"/>
      <c r="AA8" s="33"/>
      <c r="AB8" s="33"/>
      <c r="AC8" s="33"/>
      <c r="AD8" s="34" t="str">
        <f>データ!$M$6</f>
        <v>非設置</v>
      </c>
      <c r="AE8" s="34"/>
      <c r="AF8" s="34"/>
      <c r="AG8" s="34"/>
      <c r="AH8" s="34"/>
      <c r="AI8" s="34"/>
      <c r="AJ8" s="34"/>
      <c r="AK8" s="3"/>
      <c r="AL8" s="35">
        <f>データ!S6</f>
        <v>93807</v>
      </c>
      <c r="AM8" s="35"/>
      <c r="AN8" s="35"/>
      <c r="AO8" s="35"/>
      <c r="AP8" s="35"/>
      <c r="AQ8" s="35"/>
      <c r="AR8" s="35"/>
      <c r="AS8" s="35"/>
      <c r="AT8" s="36">
        <f>データ!T6</f>
        <v>490.64</v>
      </c>
      <c r="AU8" s="36"/>
      <c r="AV8" s="36"/>
      <c r="AW8" s="36"/>
      <c r="AX8" s="36"/>
      <c r="AY8" s="36"/>
      <c r="AZ8" s="36"/>
      <c r="BA8" s="36"/>
      <c r="BB8" s="36">
        <f>データ!U6</f>
        <v>191.19</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2">
      <c r="A9" s="2"/>
      <c r="B9" s="29" t="s">
        <v>24</v>
      </c>
      <c r="C9" s="29"/>
      <c r="D9" s="29"/>
      <c r="E9" s="29"/>
      <c r="F9" s="29"/>
      <c r="G9" s="29"/>
      <c r="H9" s="29"/>
      <c r="I9" s="29" t="s">
        <v>25</v>
      </c>
      <c r="J9" s="29"/>
      <c r="K9" s="29"/>
      <c r="L9" s="29"/>
      <c r="M9" s="29"/>
      <c r="N9" s="29"/>
      <c r="O9" s="29"/>
      <c r="P9" s="29" t="s">
        <v>27</v>
      </c>
      <c r="Q9" s="29"/>
      <c r="R9" s="29"/>
      <c r="S9" s="29"/>
      <c r="T9" s="29"/>
      <c r="U9" s="29"/>
      <c r="V9" s="29"/>
      <c r="W9" s="29" t="s">
        <v>28</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73.98</v>
      </c>
      <c r="J10" s="36"/>
      <c r="K10" s="36"/>
      <c r="L10" s="36"/>
      <c r="M10" s="36"/>
      <c r="N10" s="36"/>
      <c r="O10" s="36"/>
      <c r="P10" s="36">
        <f>データ!P6</f>
        <v>3.13</v>
      </c>
      <c r="Q10" s="36"/>
      <c r="R10" s="36"/>
      <c r="S10" s="36"/>
      <c r="T10" s="36"/>
      <c r="U10" s="36"/>
      <c r="V10" s="36"/>
      <c r="W10" s="36">
        <f>データ!Q6</f>
        <v>78.37</v>
      </c>
      <c r="X10" s="36"/>
      <c r="Y10" s="36"/>
      <c r="Z10" s="36"/>
      <c r="AA10" s="36"/>
      <c r="AB10" s="36"/>
      <c r="AC10" s="36"/>
      <c r="AD10" s="35">
        <f>データ!R6</f>
        <v>4070</v>
      </c>
      <c r="AE10" s="35"/>
      <c r="AF10" s="35"/>
      <c r="AG10" s="35"/>
      <c r="AH10" s="35"/>
      <c r="AI10" s="35"/>
      <c r="AJ10" s="35"/>
      <c r="AK10" s="2"/>
      <c r="AL10" s="35">
        <f>データ!V6</f>
        <v>2922</v>
      </c>
      <c r="AM10" s="35"/>
      <c r="AN10" s="35"/>
      <c r="AO10" s="35"/>
      <c r="AP10" s="35"/>
      <c r="AQ10" s="35"/>
      <c r="AR10" s="35"/>
      <c r="AS10" s="35"/>
      <c r="AT10" s="36">
        <f>データ!W6</f>
        <v>1.8199999999999998</v>
      </c>
      <c r="AU10" s="36"/>
      <c r="AV10" s="36"/>
      <c r="AW10" s="36"/>
      <c r="AX10" s="36"/>
      <c r="AY10" s="36"/>
      <c r="AZ10" s="36"/>
      <c r="BA10" s="36"/>
      <c r="BB10" s="36">
        <f>データ!X6</f>
        <v>1605.49</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30</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9</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2">
      <c r="A60" s="2"/>
      <c r="B60" s="56" t="s">
        <v>14</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1" t="s">
        <v>112</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1"/>
      <c r="BM80" s="72"/>
      <c r="BN80" s="72"/>
      <c r="BO80" s="72"/>
      <c r="BP80" s="72"/>
      <c r="BQ80" s="72"/>
      <c r="BR80" s="72"/>
      <c r="BS80" s="72"/>
      <c r="BT80" s="72"/>
      <c r="BU80" s="72"/>
      <c r="BV80" s="72"/>
      <c r="BW80" s="72"/>
      <c r="BX80" s="72"/>
      <c r="BY80" s="72"/>
      <c r="BZ80" s="73"/>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1"/>
      <c r="BM81" s="72"/>
      <c r="BN81" s="72"/>
      <c r="BO81" s="72"/>
      <c r="BP81" s="72"/>
      <c r="BQ81" s="72"/>
      <c r="BR81" s="72"/>
      <c r="BS81" s="72"/>
      <c r="BT81" s="72"/>
      <c r="BU81" s="72"/>
      <c r="BV81" s="72"/>
      <c r="BW81" s="72"/>
      <c r="BX81" s="72"/>
      <c r="BY81" s="72"/>
      <c r="BZ81" s="73"/>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4"/>
      <c r="BM82" s="75"/>
      <c r="BN82" s="75"/>
      <c r="BO82" s="75"/>
      <c r="BP82" s="75"/>
      <c r="BQ82" s="75"/>
      <c r="BR82" s="75"/>
      <c r="BS82" s="75"/>
      <c r="BT82" s="75"/>
      <c r="BU82" s="75"/>
      <c r="BV82" s="75"/>
      <c r="BW82" s="75"/>
      <c r="BX82" s="75"/>
      <c r="BY82" s="75"/>
      <c r="BZ82" s="76"/>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45</v>
      </c>
      <c r="F84" s="6" t="s">
        <v>46</v>
      </c>
      <c r="G84" s="6" t="s">
        <v>47</v>
      </c>
      <c r="H84" s="6" t="s">
        <v>40</v>
      </c>
      <c r="I84" s="6" t="s">
        <v>12</v>
      </c>
      <c r="J84" s="6" t="s">
        <v>48</v>
      </c>
      <c r="K84" s="6" t="s">
        <v>49</v>
      </c>
      <c r="L84" s="6" t="s">
        <v>4</v>
      </c>
      <c r="M84" s="6" t="s">
        <v>34</v>
      </c>
      <c r="N84" s="6" t="s">
        <v>51</v>
      </c>
      <c r="O84" s="6" t="s">
        <v>53</v>
      </c>
    </row>
    <row r="85" spans="1:78" hidden="1" x14ac:dyDescent="0.2">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tF0Wa/Zewxd5usQJsU27JD5ioJpiBSyrs1nR1PmnUx8qw9EWfQM7E9T75u0NqlQCQlYOMd53iQFp/PpoebbsVg==" saltValue="NtdIS8bmpJkwn/QrhnU8G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2</v>
      </c>
      <c r="C3" s="16" t="s">
        <v>57</v>
      </c>
      <c r="D3" s="16" t="s">
        <v>58</v>
      </c>
      <c r="E3" s="16" t="s">
        <v>7</v>
      </c>
      <c r="F3" s="16" t="s">
        <v>8</v>
      </c>
      <c r="G3" s="16" t="s">
        <v>26</v>
      </c>
      <c r="H3" s="79" t="s">
        <v>59</v>
      </c>
      <c r="I3" s="80"/>
      <c r="J3" s="80"/>
      <c r="K3" s="80"/>
      <c r="L3" s="80"/>
      <c r="M3" s="80"/>
      <c r="N3" s="80"/>
      <c r="O3" s="80"/>
      <c r="P3" s="80"/>
      <c r="Q3" s="80"/>
      <c r="R3" s="80"/>
      <c r="S3" s="80"/>
      <c r="T3" s="80"/>
      <c r="U3" s="80"/>
      <c r="V3" s="80"/>
      <c r="W3" s="80"/>
      <c r="X3" s="81"/>
      <c r="Y3" s="77" t="s">
        <v>52</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60</v>
      </c>
      <c r="B4" s="17"/>
      <c r="C4" s="17"/>
      <c r="D4" s="17"/>
      <c r="E4" s="17"/>
      <c r="F4" s="17"/>
      <c r="G4" s="17"/>
      <c r="H4" s="82"/>
      <c r="I4" s="83"/>
      <c r="J4" s="83"/>
      <c r="K4" s="83"/>
      <c r="L4" s="83"/>
      <c r="M4" s="83"/>
      <c r="N4" s="83"/>
      <c r="O4" s="83"/>
      <c r="P4" s="83"/>
      <c r="Q4" s="83"/>
      <c r="R4" s="83"/>
      <c r="S4" s="83"/>
      <c r="T4" s="83"/>
      <c r="U4" s="83"/>
      <c r="V4" s="83"/>
      <c r="W4" s="83"/>
      <c r="X4" s="84"/>
      <c r="Y4" s="78" t="s">
        <v>50</v>
      </c>
      <c r="Z4" s="78"/>
      <c r="AA4" s="78"/>
      <c r="AB4" s="78"/>
      <c r="AC4" s="78"/>
      <c r="AD4" s="78"/>
      <c r="AE4" s="78"/>
      <c r="AF4" s="78"/>
      <c r="AG4" s="78"/>
      <c r="AH4" s="78"/>
      <c r="AI4" s="78"/>
      <c r="AJ4" s="78" t="s">
        <v>44</v>
      </c>
      <c r="AK4" s="78"/>
      <c r="AL4" s="78"/>
      <c r="AM4" s="78"/>
      <c r="AN4" s="78"/>
      <c r="AO4" s="78"/>
      <c r="AP4" s="78"/>
      <c r="AQ4" s="78"/>
      <c r="AR4" s="78"/>
      <c r="AS4" s="78"/>
      <c r="AT4" s="78"/>
      <c r="AU4" s="78" t="s">
        <v>29</v>
      </c>
      <c r="AV4" s="78"/>
      <c r="AW4" s="78"/>
      <c r="AX4" s="78"/>
      <c r="AY4" s="78"/>
      <c r="AZ4" s="78"/>
      <c r="BA4" s="78"/>
      <c r="BB4" s="78"/>
      <c r="BC4" s="78"/>
      <c r="BD4" s="78"/>
      <c r="BE4" s="78"/>
      <c r="BF4" s="78" t="s">
        <v>62</v>
      </c>
      <c r="BG4" s="78"/>
      <c r="BH4" s="78"/>
      <c r="BI4" s="78"/>
      <c r="BJ4" s="78"/>
      <c r="BK4" s="78"/>
      <c r="BL4" s="78"/>
      <c r="BM4" s="78"/>
      <c r="BN4" s="78"/>
      <c r="BO4" s="78"/>
      <c r="BP4" s="78"/>
      <c r="BQ4" s="78" t="s">
        <v>0</v>
      </c>
      <c r="BR4" s="78"/>
      <c r="BS4" s="78"/>
      <c r="BT4" s="78"/>
      <c r="BU4" s="78"/>
      <c r="BV4" s="78"/>
      <c r="BW4" s="78"/>
      <c r="BX4" s="78"/>
      <c r="BY4" s="78"/>
      <c r="BZ4" s="78"/>
      <c r="CA4" s="78"/>
      <c r="CB4" s="78" t="s">
        <v>61</v>
      </c>
      <c r="CC4" s="78"/>
      <c r="CD4" s="78"/>
      <c r="CE4" s="78"/>
      <c r="CF4" s="78"/>
      <c r="CG4" s="78"/>
      <c r="CH4" s="78"/>
      <c r="CI4" s="78"/>
      <c r="CJ4" s="78"/>
      <c r="CK4" s="78"/>
      <c r="CL4" s="78"/>
      <c r="CM4" s="78" t="s">
        <v>63</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8" x14ac:dyDescent="0.2">
      <c r="A5" s="14" t="s">
        <v>69</v>
      </c>
      <c r="B5" s="18"/>
      <c r="C5" s="18"/>
      <c r="D5" s="18"/>
      <c r="E5" s="18"/>
      <c r="F5" s="18"/>
      <c r="G5" s="18"/>
      <c r="H5" s="22" t="s">
        <v>56</v>
      </c>
      <c r="I5" s="22" t="s">
        <v>70</v>
      </c>
      <c r="J5" s="22" t="s">
        <v>71</v>
      </c>
      <c r="K5" s="22" t="s">
        <v>72</v>
      </c>
      <c r="L5" s="22" t="s">
        <v>73</v>
      </c>
      <c r="M5" s="22" t="s">
        <v>6</v>
      </c>
      <c r="N5" s="22" t="s">
        <v>74</v>
      </c>
      <c r="O5" s="22" t="s">
        <v>75</v>
      </c>
      <c r="P5" s="22" t="s">
        <v>76</v>
      </c>
      <c r="Q5" s="22" t="s">
        <v>77</v>
      </c>
      <c r="R5" s="22" t="s">
        <v>78</v>
      </c>
      <c r="S5" s="22" t="s">
        <v>79</v>
      </c>
      <c r="T5" s="22" t="s">
        <v>80</v>
      </c>
      <c r="U5" s="22" t="s">
        <v>64</v>
      </c>
      <c r="V5" s="22" t="s">
        <v>81</v>
      </c>
      <c r="W5" s="22" t="s">
        <v>82</v>
      </c>
      <c r="X5" s="22" t="s">
        <v>83</v>
      </c>
      <c r="Y5" s="22" t="s">
        <v>84</v>
      </c>
      <c r="Z5" s="22" t="s">
        <v>85</v>
      </c>
      <c r="AA5" s="22" t="s">
        <v>86</v>
      </c>
      <c r="AB5" s="22" t="s">
        <v>87</v>
      </c>
      <c r="AC5" s="22" t="s">
        <v>88</v>
      </c>
      <c r="AD5" s="22" t="s">
        <v>90</v>
      </c>
      <c r="AE5" s="22" t="s">
        <v>91</v>
      </c>
      <c r="AF5" s="22" t="s">
        <v>92</v>
      </c>
      <c r="AG5" s="22" t="s">
        <v>93</v>
      </c>
      <c r="AH5" s="22" t="s">
        <v>94</v>
      </c>
      <c r="AI5" s="22" t="s">
        <v>43</v>
      </c>
      <c r="AJ5" s="22" t="s">
        <v>84</v>
      </c>
      <c r="AK5" s="22" t="s">
        <v>85</v>
      </c>
      <c r="AL5" s="22" t="s">
        <v>86</v>
      </c>
      <c r="AM5" s="22" t="s">
        <v>87</v>
      </c>
      <c r="AN5" s="22" t="s">
        <v>88</v>
      </c>
      <c r="AO5" s="22" t="s">
        <v>90</v>
      </c>
      <c r="AP5" s="22" t="s">
        <v>91</v>
      </c>
      <c r="AQ5" s="22" t="s">
        <v>92</v>
      </c>
      <c r="AR5" s="22" t="s">
        <v>93</v>
      </c>
      <c r="AS5" s="22" t="s">
        <v>94</v>
      </c>
      <c r="AT5" s="22" t="s">
        <v>89</v>
      </c>
      <c r="AU5" s="22" t="s">
        <v>84</v>
      </c>
      <c r="AV5" s="22" t="s">
        <v>85</v>
      </c>
      <c r="AW5" s="22" t="s">
        <v>86</v>
      </c>
      <c r="AX5" s="22" t="s">
        <v>87</v>
      </c>
      <c r="AY5" s="22" t="s">
        <v>88</v>
      </c>
      <c r="AZ5" s="22" t="s">
        <v>90</v>
      </c>
      <c r="BA5" s="22" t="s">
        <v>91</v>
      </c>
      <c r="BB5" s="22" t="s">
        <v>92</v>
      </c>
      <c r="BC5" s="22" t="s">
        <v>93</v>
      </c>
      <c r="BD5" s="22" t="s">
        <v>94</v>
      </c>
      <c r="BE5" s="22" t="s">
        <v>89</v>
      </c>
      <c r="BF5" s="22" t="s">
        <v>84</v>
      </c>
      <c r="BG5" s="22" t="s">
        <v>85</v>
      </c>
      <c r="BH5" s="22" t="s">
        <v>86</v>
      </c>
      <c r="BI5" s="22" t="s">
        <v>87</v>
      </c>
      <c r="BJ5" s="22" t="s">
        <v>88</v>
      </c>
      <c r="BK5" s="22" t="s">
        <v>90</v>
      </c>
      <c r="BL5" s="22" t="s">
        <v>91</v>
      </c>
      <c r="BM5" s="22" t="s">
        <v>92</v>
      </c>
      <c r="BN5" s="22" t="s">
        <v>93</v>
      </c>
      <c r="BO5" s="22" t="s">
        <v>94</v>
      </c>
      <c r="BP5" s="22" t="s">
        <v>89</v>
      </c>
      <c r="BQ5" s="22" t="s">
        <v>84</v>
      </c>
      <c r="BR5" s="22" t="s">
        <v>85</v>
      </c>
      <c r="BS5" s="22" t="s">
        <v>86</v>
      </c>
      <c r="BT5" s="22" t="s">
        <v>87</v>
      </c>
      <c r="BU5" s="22" t="s">
        <v>88</v>
      </c>
      <c r="BV5" s="22" t="s">
        <v>90</v>
      </c>
      <c r="BW5" s="22" t="s">
        <v>91</v>
      </c>
      <c r="BX5" s="22" t="s">
        <v>92</v>
      </c>
      <c r="BY5" s="22" t="s">
        <v>93</v>
      </c>
      <c r="BZ5" s="22" t="s">
        <v>94</v>
      </c>
      <c r="CA5" s="22" t="s">
        <v>89</v>
      </c>
      <c r="CB5" s="22" t="s">
        <v>84</v>
      </c>
      <c r="CC5" s="22" t="s">
        <v>85</v>
      </c>
      <c r="CD5" s="22" t="s">
        <v>86</v>
      </c>
      <c r="CE5" s="22" t="s">
        <v>87</v>
      </c>
      <c r="CF5" s="22" t="s">
        <v>88</v>
      </c>
      <c r="CG5" s="22" t="s">
        <v>90</v>
      </c>
      <c r="CH5" s="22" t="s">
        <v>91</v>
      </c>
      <c r="CI5" s="22" t="s">
        <v>92</v>
      </c>
      <c r="CJ5" s="22" t="s">
        <v>93</v>
      </c>
      <c r="CK5" s="22" t="s">
        <v>94</v>
      </c>
      <c r="CL5" s="22" t="s">
        <v>89</v>
      </c>
      <c r="CM5" s="22" t="s">
        <v>84</v>
      </c>
      <c r="CN5" s="22" t="s">
        <v>85</v>
      </c>
      <c r="CO5" s="22" t="s">
        <v>86</v>
      </c>
      <c r="CP5" s="22" t="s">
        <v>87</v>
      </c>
      <c r="CQ5" s="22" t="s">
        <v>88</v>
      </c>
      <c r="CR5" s="22" t="s">
        <v>90</v>
      </c>
      <c r="CS5" s="22" t="s">
        <v>91</v>
      </c>
      <c r="CT5" s="22" t="s">
        <v>92</v>
      </c>
      <c r="CU5" s="22" t="s">
        <v>93</v>
      </c>
      <c r="CV5" s="22" t="s">
        <v>94</v>
      </c>
      <c r="CW5" s="22" t="s">
        <v>89</v>
      </c>
      <c r="CX5" s="22" t="s">
        <v>84</v>
      </c>
      <c r="CY5" s="22" t="s">
        <v>85</v>
      </c>
      <c r="CZ5" s="22" t="s">
        <v>86</v>
      </c>
      <c r="DA5" s="22" t="s">
        <v>87</v>
      </c>
      <c r="DB5" s="22" t="s">
        <v>88</v>
      </c>
      <c r="DC5" s="22" t="s">
        <v>90</v>
      </c>
      <c r="DD5" s="22" t="s">
        <v>91</v>
      </c>
      <c r="DE5" s="22" t="s">
        <v>92</v>
      </c>
      <c r="DF5" s="22" t="s">
        <v>93</v>
      </c>
      <c r="DG5" s="22" t="s">
        <v>94</v>
      </c>
      <c r="DH5" s="22" t="s">
        <v>89</v>
      </c>
      <c r="DI5" s="22" t="s">
        <v>84</v>
      </c>
      <c r="DJ5" s="22" t="s">
        <v>85</v>
      </c>
      <c r="DK5" s="22" t="s">
        <v>86</v>
      </c>
      <c r="DL5" s="22" t="s">
        <v>87</v>
      </c>
      <c r="DM5" s="22" t="s">
        <v>88</v>
      </c>
      <c r="DN5" s="22" t="s">
        <v>90</v>
      </c>
      <c r="DO5" s="22" t="s">
        <v>91</v>
      </c>
      <c r="DP5" s="22" t="s">
        <v>92</v>
      </c>
      <c r="DQ5" s="22" t="s">
        <v>93</v>
      </c>
      <c r="DR5" s="22" t="s">
        <v>94</v>
      </c>
      <c r="DS5" s="22" t="s">
        <v>89</v>
      </c>
      <c r="DT5" s="22" t="s">
        <v>84</v>
      </c>
      <c r="DU5" s="22" t="s">
        <v>85</v>
      </c>
      <c r="DV5" s="22" t="s">
        <v>86</v>
      </c>
      <c r="DW5" s="22" t="s">
        <v>87</v>
      </c>
      <c r="DX5" s="22" t="s">
        <v>88</v>
      </c>
      <c r="DY5" s="22" t="s">
        <v>90</v>
      </c>
      <c r="DZ5" s="22" t="s">
        <v>91</v>
      </c>
      <c r="EA5" s="22" t="s">
        <v>92</v>
      </c>
      <c r="EB5" s="22" t="s">
        <v>93</v>
      </c>
      <c r="EC5" s="22" t="s">
        <v>94</v>
      </c>
      <c r="ED5" s="22" t="s">
        <v>89</v>
      </c>
      <c r="EE5" s="22" t="s">
        <v>84</v>
      </c>
      <c r="EF5" s="22" t="s">
        <v>85</v>
      </c>
      <c r="EG5" s="22" t="s">
        <v>86</v>
      </c>
      <c r="EH5" s="22" t="s">
        <v>87</v>
      </c>
      <c r="EI5" s="22" t="s">
        <v>88</v>
      </c>
      <c r="EJ5" s="22" t="s">
        <v>90</v>
      </c>
      <c r="EK5" s="22" t="s">
        <v>91</v>
      </c>
      <c r="EL5" s="22" t="s">
        <v>92</v>
      </c>
      <c r="EM5" s="22" t="s">
        <v>93</v>
      </c>
      <c r="EN5" s="22" t="s">
        <v>94</v>
      </c>
      <c r="EO5" s="22" t="s">
        <v>89</v>
      </c>
    </row>
    <row r="6" spans="1:148" s="13" customFormat="1" x14ac:dyDescent="0.2">
      <c r="A6" s="14" t="s">
        <v>95</v>
      </c>
      <c r="B6" s="19">
        <f t="shared" ref="B6:X6" si="1">B7</f>
        <v>2023</v>
      </c>
      <c r="C6" s="19">
        <f t="shared" si="1"/>
        <v>92053</v>
      </c>
      <c r="D6" s="19">
        <f t="shared" si="1"/>
        <v>46</v>
      </c>
      <c r="E6" s="19">
        <f t="shared" si="1"/>
        <v>17</v>
      </c>
      <c r="F6" s="19">
        <f t="shared" si="1"/>
        <v>5</v>
      </c>
      <c r="G6" s="19">
        <f t="shared" si="1"/>
        <v>0</v>
      </c>
      <c r="H6" s="19" t="str">
        <f t="shared" si="1"/>
        <v>栃木県　鹿沼市</v>
      </c>
      <c r="I6" s="19" t="str">
        <f t="shared" si="1"/>
        <v>法適用</v>
      </c>
      <c r="J6" s="19" t="str">
        <f t="shared" si="1"/>
        <v>下水道事業</v>
      </c>
      <c r="K6" s="19" t="str">
        <f t="shared" si="1"/>
        <v>農業集落排水</v>
      </c>
      <c r="L6" s="19" t="str">
        <f t="shared" si="1"/>
        <v>F2</v>
      </c>
      <c r="M6" s="19" t="str">
        <f t="shared" si="1"/>
        <v>非設置</v>
      </c>
      <c r="N6" s="23" t="str">
        <f t="shared" si="1"/>
        <v>-</v>
      </c>
      <c r="O6" s="23">
        <f t="shared" si="1"/>
        <v>73.98</v>
      </c>
      <c r="P6" s="23">
        <f t="shared" si="1"/>
        <v>3.13</v>
      </c>
      <c r="Q6" s="23">
        <f t="shared" si="1"/>
        <v>78.37</v>
      </c>
      <c r="R6" s="23">
        <f t="shared" si="1"/>
        <v>4070</v>
      </c>
      <c r="S6" s="23">
        <f t="shared" si="1"/>
        <v>93807</v>
      </c>
      <c r="T6" s="23">
        <f t="shared" si="1"/>
        <v>490.64</v>
      </c>
      <c r="U6" s="23">
        <f t="shared" si="1"/>
        <v>191.19</v>
      </c>
      <c r="V6" s="23">
        <f t="shared" si="1"/>
        <v>2922</v>
      </c>
      <c r="W6" s="23">
        <f t="shared" si="1"/>
        <v>1.8199999999999998</v>
      </c>
      <c r="X6" s="23">
        <f t="shared" si="1"/>
        <v>1605.49</v>
      </c>
      <c r="Y6" s="27" t="str">
        <f t="shared" ref="Y6:AH6" si="2">IF(Y7="",NA(),Y7)</f>
        <v>-</v>
      </c>
      <c r="Z6" s="27">
        <f t="shared" si="2"/>
        <v>124.61</v>
      </c>
      <c r="AA6" s="27">
        <f t="shared" si="2"/>
        <v>133.62</v>
      </c>
      <c r="AB6" s="27">
        <f t="shared" si="2"/>
        <v>129.09</v>
      </c>
      <c r="AC6" s="27">
        <f t="shared" si="2"/>
        <v>138.99</v>
      </c>
      <c r="AD6" s="27" t="str">
        <f t="shared" si="2"/>
        <v>-</v>
      </c>
      <c r="AE6" s="27">
        <f t="shared" si="2"/>
        <v>106.37</v>
      </c>
      <c r="AF6" s="27">
        <f t="shared" si="2"/>
        <v>106.07</v>
      </c>
      <c r="AG6" s="27">
        <f t="shared" si="2"/>
        <v>105.5</v>
      </c>
      <c r="AH6" s="27">
        <f t="shared" si="2"/>
        <v>106.35</v>
      </c>
      <c r="AI6" s="23" t="str">
        <f>IF(AI7="","",IF(AI7="-","【-】","【"&amp;SUBSTITUTE(TEXT(AI7,"#,##0.00"),"-","△")&amp;"】"))</f>
        <v>【104.44】</v>
      </c>
      <c r="AJ6" s="27" t="str">
        <f t="shared" ref="AJ6:AS6" si="3">IF(AJ7="",NA(),AJ7)</f>
        <v>-</v>
      </c>
      <c r="AK6" s="23">
        <f t="shared" si="3"/>
        <v>0</v>
      </c>
      <c r="AL6" s="23">
        <f t="shared" si="3"/>
        <v>0</v>
      </c>
      <c r="AM6" s="23">
        <f t="shared" si="3"/>
        <v>0</v>
      </c>
      <c r="AN6" s="23">
        <f t="shared" si="3"/>
        <v>0</v>
      </c>
      <c r="AO6" s="27" t="str">
        <f t="shared" si="3"/>
        <v>-</v>
      </c>
      <c r="AP6" s="27">
        <f t="shared" si="3"/>
        <v>139.02000000000001</v>
      </c>
      <c r="AQ6" s="27">
        <f t="shared" si="3"/>
        <v>132.04</v>
      </c>
      <c r="AR6" s="27">
        <f t="shared" si="3"/>
        <v>145.43</v>
      </c>
      <c r="AS6" s="27">
        <f t="shared" si="3"/>
        <v>129.88999999999999</v>
      </c>
      <c r="AT6" s="23" t="str">
        <f>IF(AT7="","",IF(AT7="-","【-】","【"&amp;SUBSTITUTE(TEXT(AT7,"#,##0.00"),"-","△")&amp;"】"))</f>
        <v>【124.06】</v>
      </c>
      <c r="AU6" s="27" t="str">
        <f t="shared" ref="AU6:BD6" si="4">IF(AU7="",NA(),AU7)</f>
        <v>-</v>
      </c>
      <c r="AV6" s="27">
        <f t="shared" si="4"/>
        <v>14.93</v>
      </c>
      <c r="AW6" s="27">
        <f t="shared" si="4"/>
        <v>12.57</v>
      </c>
      <c r="AX6" s="27">
        <f t="shared" si="4"/>
        <v>9.52</v>
      </c>
      <c r="AY6" s="27">
        <f t="shared" si="4"/>
        <v>19.13</v>
      </c>
      <c r="AZ6" s="27" t="str">
        <f t="shared" si="4"/>
        <v>-</v>
      </c>
      <c r="BA6" s="27">
        <f t="shared" si="4"/>
        <v>29.13</v>
      </c>
      <c r="BB6" s="27">
        <f t="shared" si="4"/>
        <v>35.69</v>
      </c>
      <c r="BC6" s="27">
        <f t="shared" si="4"/>
        <v>38.4</v>
      </c>
      <c r="BD6" s="27">
        <f t="shared" si="4"/>
        <v>44.04</v>
      </c>
      <c r="BE6" s="23" t="str">
        <f>IF(BE7="","",IF(BE7="-","【-】","【"&amp;SUBSTITUTE(TEXT(BE7,"#,##0.00"),"-","△")&amp;"】"))</f>
        <v>【42.02】</v>
      </c>
      <c r="BF6" s="27" t="str">
        <f t="shared" ref="BF6:BO6" si="5">IF(BF7="",NA(),BF7)</f>
        <v>-</v>
      </c>
      <c r="BG6" s="27">
        <f t="shared" si="5"/>
        <v>2374.23</v>
      </c>
      <c r="BH6" s="27">
        <f t="shared" si="5"/>
        <v>1981.68</v>
      </c>
      <c r="BI6" s="27">
        <f t="shared" si="5"/>
        <v>1756.23</v>
      </c>
      <c r="BJ6" s="27">
        <f t="shared" si="5"/>
        <v>339.65</v>
      </c>
      <c r="BK6" s="27" t="str">
        <f t="shared" si="5"/>
        <v>-</v>
      </c>
      <c r="BL6" s="27">
        <f t="shared" si="5"/>
        <v>867.83</v>
      </c>
      <c r="BM6" s="27">
        <f t="shared" si="5"/>
        <v>791.76</v>
      </c>
      <c r="BN6" s="27">
        <f t="shared" si="5"/>
        <v>900.82</v>
      </c>
      <c r="BO6" s="27">
        <f t="shared" si="5"/>
        <v>839.21</v>
      </c>
      <c r="BP6" s="23" t="str">
        <f>IF(BP7="","",IF(BP7="-","【-】","【"&amp;SUBSTITUTE(TEXT(BP7,"#,##0.00"),"-","△")&amp;"】"))</f>
        <v>【785.10】</v>
      </c>
      <c r="BQ6" s="27" t="str">
        <f t="shared" ref="BQ6:BZ6" si="6">IF(BQ7="",NA(),BQ7)</f>
        <v>-</v>
      </c>
      <c r="BR6" s="27">
        <f t="shared" si="6"/>
        <v>92.98</v>
      </c>
      <c r="BS6" s="27">
        <f t="shared" si="6"/>
        <v>100</v>
      </c>
      <c r="BT6" s="27">
        <f t="shared" si="6"/>
        <v>95.48</v>
      </c>
      <c r="BU6" s="27">
        <f t="shared" si="6"/>
        <v>100</v>
      </c>
      <c r="BV6" s="27" t="str">
        <f t="shared" si="6"/>
        <v>-</v>
      </c>
      <c r="BW6" s="27">
        <f t="shared" si="6"/>
        <v>57.08</v>
      </c>
      <c r="BX6" s="27">
        <f t="shared" si="6"/>
        <v>56.26</v>
      </c>
      <c r="BY6" s="27">
        <f t="shared" si="6"/>
        <v>52.94</v>
      </c>
      <c r="BZ6" s="27">
        <f t="shared" si="6"/>
        <v>52.05</v>
      </c>
      <c r="CA6" s="23" t="str">
        <f>IF(CA7="","",IF(CA7="-","【-】","【"&amp;SUBSTITUTE(TEXT(CA7,"#,##0.00"),"-","△")&amp;"】"))</f>
        <v>【56.93】</v>
      </c>
      <c r="CB6" s="27" t="str">
        <f t="shared" ref="CB6:CK6" si="7">IF(CB7="",NA(),CB7)</f>
        <v>-</v>
      </c>
      <c r="CC6" s="27">
        <f t="shared" si="7"/>
        <v>165.44</v>
      </c>
      <c r="CD6" s="27">
        <f t="shared" si="7"/>
        <v>161.88</v>
      </c>
      <c r="CE6" s="27">
        <f t="shared" si="7"/>
        <v>150</v>
      </c>
      <c r="CF6" s="27">
        <f t="shared" si="7"/>
        <v>157.12</v>
      </c>
      <c r="CG6" s="27" t="str">
        <f t="shared" si="7"/>
        <v>-</v>
      </c>
      <c r="CH6" s="27">
        <f t="shared" si="7"/>
        <v>274.99</v>
      </c>
      <c r="CI6" s="27">
        <f t="shared" si="7"/>
        <v>282.08999999999997</v>
      </c>
      <c r="CJ6" s="27">
        <f t="shared" si="7"/>
        <v>303.27999999999997</v>
      </c>
      <c r="CK6" s="27">
        <f t="shared" si="7"/>
        <v>301.86</v>
      </c>
      <c r="CL6" s="23" t="str">
        <f>IF(CL7="","",IF(CL7="-","【-】","【"&amp;SUBSTITUTE(TEXT(CL7,"#,##0.00"),"-","△")&amp;"】"))</f>
        <v>【271.15】</v>
      </c>
      <c r="CM6" s="27" t="str">
        <f t="shared" ref="CM6:CV6" si="8">IF(CM7="",NA(),CM7)</f>
        <v>-</v>
      </c>
      <c r="CN6" s="27">
        <f t="shared" si="8"/>
        <v>81.61</v>
      </c>
      <c r="CO6" s="27">
        <f t="shared" si="8"/>
        <v>77.8</v>
      </c>
      <c r="CP6" s="27">
        <f t="shared" si="8"/>
        <v>72.45</v>
      </c>
      <c r="CQ6" s="27">
        <f t="shared" si="8"/>
        <v>69.89</v>
      </c>
      <c r="CR6" s="27" t="str">
        <f t="shared" si="8"/>
        <v>-</v>
      </c>
      <c r="CS6" s="27">
        <f t="shared" si="8"/>
        <v>54.83</v>
      </c>
      <c r="CT6" s="27">
        <f t="shared" si="8"/>
        <v>66.53</v>
      </c>
      <c r="CU6" s="27">
        <f t="shared" si="8"/>
        <v>52.35</v>
      </c>
      <c r="CV6" s="27">
        <f t="shared" si="8"/>
        <v>46.25</v>
      </c>
      <c r="CW6" s="23" t="str">
        <f>IF(CW7="","",IF(CW7="-","【-】","【"&amp;SUBSTITUTE(TEXT(CW7,"#,##0.00"),"-","△")&amp;"】"))</f>
        <v>【49.87】</v>
      </c>
      <c r="CX6" s="27" t="str">
        <f t="shared" ref="CX6:DG6" si="9">IF(CX7="",NA(),CX7)</f>
        <v>-</v>
      </c>
      <c r="CY6" s="27">
        <f t="shared" si="9"/>
        <v>87</v>
      </c>
      <c r="CZ6" s="27">
        <f t="shared" si="9"/>
        <v>86.76</v>
      </c>
      <c r="DA6" s="27">
        <f t="shared" si="9"/>
        <v>87.86</v>
      </c>
      <c r="DB6" s="27">
        <f t="shared" si="9"/>
        <v>87.51</v>
      </c>
      <c r="DC6" s="27" t="str">
        <f t="shared" si="9"/>
        <v>-</v>
      </c>
      <c r="DD6" s="27">
        <f t="shared" si="9"/>
        <v>84.7</v>
      </c>
      <c r="DE6" s="27">
        <f t="shared" si="9"/>
        <v>84.67</v>
      </c>
      <c r="DF6" s="27">
        <f t="shared" si="9"/>
        <v>84.39</v>
      </c>
      <c r="DG6" s="27">
        <f t="shared" si="9"/>
        <v>83.96</v>
      </c>
      <c r="DH6" s="23" t="str">
        <f>IF(DH7="","",IF(DH7="-","【-】","【"&amp;SUBSTITUTE(TEXT(DH7,"#,##0.00"),"-","△")&amp;"】"))</f>
        <v>【87.54】</v>
      </c>
      <c r="DI6" s="27" t="str">
        <f t="shared" ref="DI6:DR6" si="10">IF(DI7="",NA(),DI7)</f>
        <v>-</v>
      </c>
      <c r="DJ6" s="27">
        <f t="shared" si="10"/>
        <v>44.12</v>
      </c>
      <c r="DK6" s="27">
        <f t="shared" si="10"/>
        <v>45.86</v>
      </c>
      <c r="DL6" s="27">
        <f t="shared" si="10"/>
        <v>47.59</v>
      </c>
      <c r="DM6" s="27">
        <f t="shared" si="10"/>
        <v>49.32</v>
      </c>
      <c r="DN6" s="27" t="str">
        <f t="shared" si="10"/>
        <v>-</v>
      </c>
      <c r="DO6" s="27">
        <f t="shared" si="10"/>
        <v>20.34</v>
      </c>
      <c r="DP6" s="27">
        <f t="shared" si="10"/>
        <v>21.85</v>
      </c>
      <c r="DQ6" s="27">
        <f t="shared" si="10"/>
        <v>25.19</v>
      </c>
      <c r="DR6" s="27">
        <f t="shared" si="10"/>
        <v>25.46</v>
      </c>
      <c r="DS6" s="23" t="str">
        <f>IF(DS7="","",IF(DS7="-","【-】","【"&amp;SUBSTITUTE(TEXT(DS7,"#,##0.00"),"-","△")&amp;"】"))</f>
        <v>【28.42】</v>
      </c>
      <c r="DT6" s="27" t="str">
        <f t="shared" ref="DT6:EC6" si="11">IF(DT7="",NA(),DT7)</f>
        <v>-</v>
      </c>
      <c r="DU6" s="23">
        <f t="shared" si="11"/>
        <v>0</v>
      </c>
      <c r="DV6" s="23">
        <f t="shared" si="11"/>
        <v>0</v>
      </c>
      <c r="DW6" s="23">
        <f t="shared" si="11"/>
        <v>0</v>
      </c>
      <c r="DX6" s="23">
        <f t="shared" si="11"/>
        <v>0</v>
      </c>
      <c r="DY6" s="27" t="str">
        <f t="shared" si="11"/>
        <v>-</v>
      </c>
      <c r="DZ6" s="23">
        <f t="shared" si="11"/>
        <v>0</v>
      </c>
      <c r="EA6" s="23">
        <f t="shared" si="11"/>
        <v>0</v>
      </c>
      <c r="EB6" s="23">
        <f t="shared" si="11"/>
        <v>0</v>
      </c>
      <c r="EC6" s="27">
        <f t="shared" si="11"/>
        <v>0.19</v>
      </c>
      <c r="ED6" s="23" t="str">
        <f>IF(ED7="","",IF(ED7="-","【-】","【"&amp;SUBSTITUTE(TEXT(ED7,"#,##0.00"),"-","△")&amp;"】"))</f>
        <v>【0.08】</v>
      </c>
      <c r="EE6" s="27" t="str">
        <f t="shared" ref="EE6:EN6" si="12">IF(EE7="",NA(),EE7)</f>
        <v>-</v>
      </c>
      <c r="EF6" s="23">
        <f t="shared" si="12"/>
        <v>0</v>
      </c>
      <c r="EG6" s="23">
        <f t="shared" si="12"/>
        <v>0</v>
      </c>
      <c r="EH6" s="23">
        <f t="shared" si="12"/>
        <v>0</v>
      </c>
      <c r="EI6" s="23">
        <f t="shared" si="12"/>
        <v>0</v>
      </c>
      <c r="EJ6" s="27" t="str">
        <f t="shared" si="12"/>
        <v>-</v>
      </c>
      <c r="EK6" s="27">
        <f t="shared" si="12"/>
        <v>0.25</v>
      </c>
      <c r="EL6" s="27">
        <f t="shared" si="12"/>
        <v>0.05</v>
      </c>
      <c r="EM6" s="27">
        <f t="shared" si="12"/>
        <v>0.03</v>
      </c>
      <c r="EN6" s="27">
        <f t="shared" si="12"/>
        <v>0.03</v>
      </c>
      <c r="EO6" s="23" t="str">
        <f>IF(EO7="","",IF(EO7="-","【-】","【"&amp;SUBSTITUTE(TEXT(EO7,"#,##0.00"),"-","△")&amp;"】"))</f>
        <v>【0.02】</v>
      </c>
    </row>
    <row r="7" spans="1:148" s="13" customFormat="1" x14ac:dyDescent="0.2">
      <c r="A7" s="14"/>
      <c r="B7" s="20">
        <v>2023</v>
      </c>
      <c r="C7" s="20">
        <v>92053</v>
      </c>
      <c r="D7" s="20">
        <v>46</v>
      </c>
      <c r="E7" s="20">
        <v>17</v>
      </c>
      <c r="F7" s="20">
        <v>5</v>
      </c>
      <c r="G7" s="20">
        <v>0</v>
      </c>
      <c r="H7" s="20" t="s">
        <v>96</v>
      </c>
      <c r="I7" s="20" t="s">
        <v>97</v>
      </c>
      <c r="J7" s="20" t="s">
        <v>98</v>
      </c>
      <c r="K7" s="20" t="s">
        <v>99</v>
      </c>
      <c r="L7" s="20" t="s">
        <v>100</v>
      </c>
      <c r="M7" s="20" t="s">
        <v>101</v>
      </c>
      <c r="N7" s="24" t="s">
        <v>102</v>
      </c>
      <c r="O7" s="24">
        <v>73.98</v>
      </c>
      <c r="P7" s="24">
        <v>3.13</v>
      </c>
      <c r="Q7" s="24">
        <v>78.37</v>
      </c>
      <c r="R7" s="24">
        <v>4070</v>
      </c>
      <c r="S7" s="24">
        <v>93807</v>
      </c>
      <c r="T7" s="24">
        <v>490.64</v>
      </c>
      <c r="U7" s="24">
        <v>191.19</v>
      </c>
      <c r="V7" s="24">
        <v>2922</v>
      </c>
      <c r="W7" s="24">
        <v>1.8199999999999998</v>
      </c>
      <c r="X7" s="24">
        <v>1605.49</v>
      </c>
      <c r="Y7" s="24" t="s">
        <v>102</v>
      </c>
      <c r="Z7" s="24">
        <v>124.61</v>
      </c>
      <c r="AA7" s="24">
        <v>133.62</v>
      </c>
      <c r="AB7" s="24">
        <v>129.09</v>
      </c>
      <c r="AC7" s="24">
        <v>138.99</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14.93</v>
      </c>
      <c r="AW7" s="24">
        <v>12.57</v>
      </c>
      <c r="AX7" s="24">
        <v>9.52</v>
      </c>
      <c r="AY7" s="24">
        <v>19.13</v>
      </c>
      <c r="AZ7" s="24" t="s">
        <v>102</v>
      </c>
      <c r="BA7" s="24">
        <v>29.13</v>
      </c>
      <c r="BB7" s="24">
        <v>35.69</v>
      </c>
      <c r="BC7" s="24">
        <v>38.4</v>
      </c>
      <c r="BD7" s="24">
        <v>44.04</v>
      </c>
      <c r="BE7" s="24">
        <v>42.02</v>
      </c>
      <c r="BF7" s="24" t="s">
        <v>102</v>
      </c>
      <c r="BG7" s="24">
        <v>2374.23</v>
      </c>
      <c r="BH7" s="24">
        <v>1981.68</v>
      </c>
      <c r="BI7" s="24">
        <v>1756.23</v>
      </c>
      <c r="BJ7" s="24">
        <v>339.65</v>
      </c>
      <c r="BK7" s="24" t="s">
        <v>102</v>
      </c>
      <c r="BL7" s="24">
        <v>867.83</v>
      </c>
      <c r="BM7" s="24">
        <v>791.76</v>
      </c>
      <c r="BN7" s="24">
        <v>900.82</v>
      </c>
      <c r="BO7" s="24">
        <v>839.21</v>
      </c>
      <c r="BP7" s="24">
        <v>785.1</v>
      </c>
      <c r="BQ7" s="24" t="s">
        <v>102</v>
      </c>
      <c r="BR7" s="24">
        <v>92.98</v>
      </c>
      <c r="BS7" s="24">
        <v>100</v>
      </c>
      <c r="BT7" s="24">
        <v>95.48</v>
      </c>
      <c r="BU7" s="24">
        <v>100</v>
      </c>
      <c r="BV7" s="24" t="s">
        <v>102</v>
      </c>
      <c r="BW7" s="24">
        <v>57.08</v>
      </c>
      <c r="BX7" s="24">
        <v>56.26</v>
      </c>
      <c r="BY7" s="24">
        <v>52.94</v>
      </c>
      <c r="BZ7" s="24">
        <v>52.05</v>
      </c>
      <c r="CA7" s="24">
        <v>56.93</v>
      </c>
      <c r="CB7" s="24" t="s">
        <v>102</v>
      </c>
      <c r="CC7" s="24">
        <v>165.44</v>
      </c>
      <c r="CD7" s="24">
        <v>161.88</v>
      </c>
      <c r="CE7" s="24">
        <v>150</v>
      </c>
      <c r="CF7" s="24">
        <v>157.12</v>
      </c>
      <c r="CG7" s="24" t="s">
        <v>102</v>
      </c>
      <c r="CH7" s="24">
        <v>274.99</v>
      </c>
      <c r="CI7" s="24">
        <v>282.08999999999997</v>
      </c>
      <c r="CJ7" s="24">
        <v>303.27999999999997</v>
      </c>
      <c r="CK7" s="24">
        <v>301.86</v>
      </c>
      <c r="CL7" s="24">
        <v>271.14999999999998</v>
      </c>
      <c r="CM7" s="24" t="s">
        <v>102</v>
      </c>
      <c r="CN7" s="24">
        <v>81.61</v>
      </c>
      <c r="CO7" s="24">
        <v>77.8</v>
      </c>
      <c r="CP7" s="24">
        <v>72.45</v>
      </c>
      <c r="CQ7" s="24">
        <v>69.89</v>
      </c>
      <c r="CR7" s="24" t="s">
        <v>102</v>
      </c>
      <c r="CS7" s="24">
        <v>54.83</v>
      </c>
      <c r="CT7" s="24">
        <v>66.53</v>
      </c>
      <c r="CU7" s="24">
        <v>52.35</v>
      </c>
      <c r="CV7" s="24">
        <v>46.25</v>
      </c>
      <c r="CW7" s="24">
        <v>49.87</v>
      </c>
      <c r="CX7" s="24" t="s">
        <v>102</v>
      </c>
      <c r="CY7" s="24">
        <v>87</v>
      </c>
      <c r="CZ7" s="24">
        <v>86.76</v>
      </c>
      <c r="DA7" s="24">
        <v>87.86</v>
      </c>
      <c r="DB7" s="24">
        <v>87.51</v>
      </c>
      <c r="DC7" s="24" t="s">
        <v>102</v>
      </c>
      <c r="DD7" s="24">
        <v>84.7</v>
      </c>
      <c r="DE7" s="24">
        <v>84.67</v>
      </c>
      <c r="DF7" s="24">
        <v>84.39</v>
      </c>
      <c r="DG7" s="24">
        <v>83.96</v>
      </c>
      <c r="DH7" s="24">
        <v>87.54</v>
      </c>
      <c r="DI7" s="24" t="s">
        <v>102</v>
      </c>
      <c r="DJ7" s="24">
        <v>44.12</v>
      </c>
      <c r="DK7" s="24">
        <v>45.86</v>
      </c>
      <c r="DL7" s="24">
        <v>47.59</v>
      </c>
      <c r="DM7" s="24">
        <v>49.32</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dcterms:created xsi:type="dcterms:W3CDTF">2025-01-24T07:16:28Z</dcterms:created>
  <dcterms:modified xsi:type="dcterms:W3CDTF">2025-03-04T09:17:20Z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2025-03-03T07:18:25Z</vt:filetime>
  </property>
</Properties>
</file>