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Ce4J2EzBRN3FroEqOe9HJ4JIc579mPwEe6SPg41tJfqXjq07bi1QGXEypugqinIarr7rLC6Q5+CGNbwYmDcOsw==" workbookSaltValue="mbLimmMisSBV/HlbfJsV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<sst xmlns="http://schemas.openxmlformats.org/spreadsheetml/2006/main" count="220" uniqueCount="108">
  <si>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</si>
  <si>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</si>
  <si>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</si>
  <si>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</si>
  <si>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</si>
  <si>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</si>
  <si>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</si>
  <si>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</si>
  <si>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</si>
  <si>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</si>
  <si>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</si>
  <si>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</si>
  <si>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</si>
  <si>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</si>
  <si>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</si>
  <si>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</si>
  <si>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</si>
  <si>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</si>
  <si>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</si>
  <si>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</si>
  <si>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</si>
  <si>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</si>
  <si>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</si>
  <si>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</si>
  <si>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</si>
  <si>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</si>
  <si>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</si>
  <si>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</si>
  <si>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</si>
  <si>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</si>
  <si>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</si>
  <si>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</si>
  <si>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</si>
  <si>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</si>
  <si>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</si>
  <si>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</si>
  <si>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</si>
  <si>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</si>
  <si>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</si>
  <si>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</si>
  <si>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</si>
  <si>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</si>
  <si>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</si>
  <si>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</si>
  <si>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</si>
  <si>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</si>
  <si>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</si>
  <si>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</si>
  <si>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</si>
  <si>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</si>
  <si>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</si>
  <si>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</si>
  <si>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</si>
  <si>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</si>
  <si>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</si>
  <si>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</si>
  <si>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</si>
  <si>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</si>
  <si>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</si>
  <si>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</si>
  <si>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</si>
  <si>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</si>
  <si>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</si>
  <si>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</si>
  <si>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</si>
  <si>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</si>
  <si>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</si>
  <si>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</si>
  <si>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</si>
  <si>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</si>
  <si>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</si>
  <si>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</si>
  <si>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</si>
  <si>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</si>
  <si>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</si>
  <si>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</si>
  <si>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</si>
  <si>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</si>
  <si>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</si>
  <si>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</si>
  <si>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</si>
  <si>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</si>
  <si>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</si>
  <si>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</si>
  <si>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</si>
  <si>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</si>
  <si>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</si>
  <si>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</si>
  <si>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</si>
  <si>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</si>
  <si>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</si>
  <si>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</si>
  <si>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</si>
  <si>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</si>
  <si>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</si>
  <si>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</si>
  <si>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</si>
  <si>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</si>
  <si>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</si>
  <si>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</si>
  <si>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</si>
  <si>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</si>
  <si>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</si>
  <si>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</si>
  <si>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</si>
  <si>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t>
    </r>
    <r>
      <rPr>
        <sz val="11"/>
        <rFont val="ＭＳ ゴシック"/>
        <family val="3"/>
        <charset val="128"/>
      </rPr>
      <t>有形固定資産減価償却率について、50％付近で推移していたものが、Ｈ29に創設年度がＳ43～54年の旧簡易水道事業と統合したため42％まで減少した。当該指標については、平準化を考慮した更新を行えば45％前後で推移すると考えられる。今後も、持続的な更新を行い、現在の水準を維持していくことが重要と考えられる。また、管路経年化率については、Ｓ40～50年代に整備された管路が更新時期を迎えるとともに施設の老朽化が進行していることを反映し、Ｈ25から徐々に増加していたが、Ｈ29に旧簡易水道事業と統合したため8.38％と減少したが、H30は10.52％まで増加した。</t>
    </r>
    <r>
      <rPr>
        <sz val="11"/>
        <color rgb="FFFF0000"/>
        <rFont val="ＭＳ ゴシック"/>
        <family val="3"/>
        <charset val="128"/>
      </rPr>
      <t xml:space="preserve">
　</t>
    </r>
    <r>
      <rPr>
        <sz val="11"/>
        <rFont val="ＭＳ ゴシック"/>
        <family val="3"/>
        <charset val="128"/>
      </rPr>
      <t>管路更新率については、Ｈ29の0.50％から、Ｈ30は0.53％とほぼ変わらず、直近の5年間は1％未満にとどまっている。老朽化の進行に更新が追い付いていない状況である。</t>
    </r>
    <rPh sb="38" eb="40">
      <t>ソウセツ</t>
    </rPh>
    <rPh sb="40" eb="42">
      <t>ネンド</t>
    </rPh>
    <rPh sb="49" eb="50">
      <t>ネン</t>
    </rPh>
    <rPh sb="51" eb="52">
      <t>キュウ</t>
    </rPh>
    <rPh sb="52" eb="54">
      <t>カンイ</t>
    </rPh>
    <rPh sb="54" eb="56">
      <t>スイドウ</t>
    </rPh>
    <rPh sb="56" eb="58">
      <t>ジギョウ</t>
    </rPh>
    <rPh sb="59" eb="61">
      <t>トウゴウ</t>
    </rPh>
    <rPh sb="70" eb="72">
      <t>ゲンショウ</t>
    </rPh>
    <rPh sb="238" eb="239">
      <t>キュウ</t>
    </rPh>
    <rPh sb="239" eb="241">
      <t>カンイ</t>
    </rPh>
    <rPh sb="241" eb="243">
      <t>スイドウ</t>
    </rPh>
    <rPh sb="243" eb="245">
      <t>ジギョウ</t>
    </rPh>
    <rPh sb="246" eb="248">
      <t>トウゴウ</t>
    </rPh>
    <rPh sb="276" eb="278">
      <t>ゾウカ</t>
    </rPh>
    <rPh sb="318" eb="319">
      <t>カ</t>
    </rPh>
    <phoneticPr fontId="4"/>
  </si>
  <si>
    <r>
      <t>　</t>
    </r>
    <r>
      <rPr>
        <sz val="11"/>
        <rFont val="ＭＳ ゴシック"/>
        <family val="3"/>
        <charset val="128"/>
      </rPr>
      <t>経常収支比率及び料金回収率については、いずれも100％を超え、平均値と同水準又は上回る水準を維持している。しかし、施設利用率が高いにも係わらず有収率が低水準にあるため、収益につながっていない可能性が高い。これから人口減少による給水収益の減少も予想され、収益を増加させるために有収率向上に早急に取り組んでいかなければならない。</t>
    </r>
    <r>
      <rPr>
        <sz val="11"/>
        <color rgb="FFFF0000"/>
        <rFont val="ＭＳ ゴシック"/>
        <family val="3"/>
        <charset val="128"/>
      </rPr>
      <t xml:space="preserve">
　</t>
    </r>
    <r>
      <rPr>
        <sz val="11"/>
        <rFont val="ＭＳ ゴシック"/>
        <family val="3"/>
        <charset val="128"/>
      </rPr>
      <t>また、老朽化の状況について、今後は管路経年化率が上昇していくことが予想されること、また、管路更新率が1％未満の低い水準で推移していることから、更新のペースが追い付かず老朽化が加速していくことは明白である。管路の老朽化は、水道水の安定供給に直結するもので、かつ、有収率が向上しない要因でもあるため、必要な更新への投資が必要である。</t>
    </r>
    <rPh sb="58" eb="60">
      <t>シセツ</t>
    </rPh>
    <rPh sb="60" eb="62">
      <t>リヨウ</t>
    </rPh>
    <rPh sb="62" eb="63">
      <t>リツ</t>
    </rPh>
    <rPh sb="68" eb="69">
      <t>カカ</t>
    </rPh>
    <rPh sb="72" eb="75">
      <t>ユウシュウリツ</t>
    </rPh>
    <rPh sb="76" eb="79">
      <t>テイスイジュン</t>
    </rPh>
    <rPh sb="85" eb="87">
      <t>シュウエキ</t>
    </rPh>
    <rPh sb="96" eb="99">
      <t>カノウセイ</t>
    </rPh>
    <rPh sb="100" eb="101">
      <t>タカ</t>
    </rPh>
    <rPh sb="127" eb="129">
      <t>シュウエキ</t>
    </rPh>
    <rPh sb="130" eb="132">
      <t>ゾウカ</t>
    </rPh>
    <rPh sb="138" eb="141">
      <t>ユウシュウリツ</t>
    </rPh>
    <rPh sb="141" eb="143">
      <t>コウジョウ</t>
    </rPh>
    <rPh sb="144" eb="146">
      <t>ソウキュウ</t>
    </rPh>
    <rPh sb="147" eb="148">
      <t>ト</t>
    </rPh>
    <rPh sb="149" eb="150">
      <t>ク</t>
    </rPh>
    <rPh sb="313" eb="315">
      <t>ヒツヨウ</t>
    </rPh>
    <rPh sb="320" eb="322">
      <t>トウシ</t>
    </rPh>
    <phoneticPr fontId="4"/>
  </si>
  <si>
    <r>
      <t>　</t>
    </r>
    <r>
      <rPr>
        <sz val="11"/>
        <rFont val="ＭＳ ゴシック"/>
        <family val="3"/>
        <charset val="128"/>
      </rPr>
      <t>経常収支比率は、Ｈ29の111.08％から、Ｈ30は118.32％とほぼ横ばい状態である。上水道事業は直近の4年間の推移では多少の変動はあるものの平均値と比較しても高い水準を維持していたが、Ｈ29は赤字事業であった旧簡易水道事業を統合をしたため平均値とほぼ同じ水準となった。将来的には、人口減少による給水収益の減少が予想され、かつ、高度経済成長時に大量に埋設された管路が耐用年数を迎え、劣化してきたことによる修繕費用が増えることが予想される。今後、経営の健全性を維持していくため、水道事業への加入促進と更なる費用の削減に努めていく必要がある。</t>
    </r>
    <r>
      <rPr>
        <sz val="11"/>
        <color rgb="FFFF0000"/>
        <rFont val="ＭＳ ゴシック"/>
        <family val="3"/>
        <charset val="128"/>
      </rPr>
      <t xml:space="preserve">
　</t>
    </r>
    <r>
      <rPr>
        <sz val="11"/>
        <rFont val="ＭＳ ゴシック"/>
        <family val="3"/>
        <charset val="128"/>
      </rPr>
      <t>流動比率については、Ｈ29の364.60％から、Ｈ30は453.38％と88.78ポイント増加し、昨年度より改善された。また、企業債残高対給水収益比率については、Ｈ29の478.49％から、Ｈ30は459.23％と19.26ポイント減少したがほぼ横ばいである。</t>
    </r>
    <r>
      <rPr>
        <sz val="11"/>
        <color rgb="FFFF0000"/>
        <rFont val="ＭＳ ゴシック"/>
        <family val="3"/>
        <charset val="128"/>
      </rPr>
      <t xml:space="preserve">
　</t>
    </r>
    <r>
      <rPr>
        <sz val="11"/>
        <rFont val="ＭＳ ゴシック"/>
        <family val="3"/>
        <charset val="128"/>
      </rPr>
      <t>流動比率が改善した原因は、流動負債の企業債及び未払金が減少したためである。これは一時的なものに過ぎず、どちらの比率も、旧簡易水道統合による企業債の増加が大きな影響を与えている。</t>
    </r>
    <r>
      <rPr>
        <sz val="11"/>
        <color rgb="FFFF0000"/>
        <rFont val="ＭＳ ゴシック"/>
        <family val="3"/>
        <charset val="128"/>
      </rPr>
      <t xml:space="preserve">
　</t>
    </r>
    <r>
      <rPr>
        <sz val="11"/>
        <rFont val="ＭＳ ゴシック"/>
        <family val="3"/>
        <charset val="128"/>
      </rPr>
      <t>料金回収率及び給水原価、施設利用率については、平均値に比べ良好な数値を維持している。一方、有収率については、Ｈ29は79.09％、Ｈ30は79.51％でほぼ横ばいである。これは、有収率が平均値を下回っていた旧簡易水道事業を統合したことが原因である。今後もより一層の漏水防止対策、特に旧簡易水道事業エリアの漏水対策に努めていく必要がある。</t>
    </r>
    <r>
      <rPr>
        <sz val="11"/>
        <color rgb="FFFF0000"/>
        <rFont val="ＭＳ ゴシック"/>
        <family val="3"/>
        <charset val="128"/>
      </rPr>
      <t xml:space="preserve">
</t>
    </r>
    <rPh sb="37" eb="38">
      <t>ヨコ</t>
    </rPh>
    <rPh sb="40" eb="42">
      <t>ジョウタイ</t>
    </rPh>
    <rPh sb="100" eb="102">
      <t>アカジ</t>
    </rPh>
    <rPh sb="102" eb="104">
      <t>ジギョウ</t>
    </rPh>
    <rPh sb="108" eb="109">
      <t>キュウ</t>
    </rPh>
    <rPh sb="109" eb="111">
      <t>カンイ</t>
    </rPh>
    <rPh sb="111" eb="113">
      <t>スイドウ</t>
    </rPh>
    <rPh sb="167" eb="169">
      <t>コウド</t>
    </rPh>
    <rPh sb="169" eb="171">
      <t>ケイザイ</t>
    </rPh>
    <rPh sb="171" eb="173">
      <t>セイチョウ</t>
    </rPh>
    <rPh sb="173" eb="174">
      <t>ジ</t>
    </rPh>
    <rPh sb="175" eb="177">
      <t>タイリョウ</t>
    </rPh>
    <rPh sb="178" eb="180">
      <t>マイセツ</t>
    </rPh>
    <rPh sb="186" eb="188">
      <t>タイヨウ</t>
    </rPh>
    <rPh sb="188" eb="190">
      <t>ネンスウ</t>
    </rPh>
    <rPh sb="191" eb="192">
      <t>ムカ</t>
    </rPh>
    <rPh sb="194" eb="196">
      <t>レッカ</t>
    </rPh>
    <rPh sb="241" eb="243">
      <t>スイドウ</t>
    </rPh>
    <rPh sb="243" eb="245">
      <t>ジギョウ</t>
    </rPh>
    <rPh sb="247" eb="249">
      <t>カニュウ</t>
    </rPh>
    <rPh sb="249" eb="251">
      <t>ソクシン</t>
    </rPh>
    <rPh sb="319" eb="321">
      <t>ゾウカ</t>
    </rPh>
    <rPh sb="323" eb="326">
      <t>サクネンド</t>
    </rPh>
    <rPh sb="328" eb="330">
      <t>カイゼン</t>
    </rPh>
    <rPh sb="390" eb="392">
      <t>ゲンショウ</t>
    </rPh>
    <rPh sb="397" eb="398">
      <t>ヨコ</t>
    </rPh>
    <rPh sb="406" eb="408">
      <t>リュウドウ</t>
    </rPh>
    <rPh sb="408" eb="410">
      <t>ヒリツ</t>
    </rPh>
    <rPh sb="411" eb="413">
      <t>カイゼン</t>
    </rPh>
    <rPh sb="415" eb="417">
      <t>ゲンイン</t>
    </rPh>
    <rPh sb="419" eb="421">
      <t>リュウドウ</t>
    </rPh>
    <rPh sb="421" eb="423">
      <t>フサイ</t>
    </rPh>
    <rPh sb="424" eb="426">
      <t>キギョウ</t>
    </rPh>
    <rPh sb="426" eb="427">
      <t>サイ</t>
    </rPh>
    <rPh sb="427" eb="428">
      <t>オヨ</t>
    </rPh>
    <rPh sb="429" eb="432">
      <t>ミバライキン</t>
    </rPh>
    <rPh sb="433" eb="435">
      <t>ゲンショウ</t>
    </rPh>
    <rPh sb="446" eb="449">
      <t>イチジテキ</t>
    </rPh>
    <rPh sb="453" eb="454">
      <t>ス</t>
    </rPh>
    <rPh sb="461" eb="463">
      <t>ヒリツ</t>
    </rPh>
    <rPh sb="465" eb="466">
      <t>キュウ</t>
    </rPh>
    <rPh sb="466" eb="468">
      <t>カンイ</t>
    </rPh>
    <rPh sb="468" eb="470">
      <t>スイドウ</t>
    </rPh>
    <rPh sb="470" eb="472">
      <t>トウゴウ</t>
    </rPh>
    <rPh sb="479" eb="481">
      <t>ゾウカ</t>
    </rPh>
    <rPh sb="482" eb="483">
      <t>オオ</t>
    </rPh>
    <rPh sb="485" eb="487">
      <t>エイキョウ</t>
    </rPh>
    <rPh sb="488" eb="489">
      <t>アタ</t>
    </rPh>
    <rPh sb="574" eb="575">
      <t>ヨコ</t>
    </rPh>
    <rPh sb="599" eb="600">
      <t>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</si>
</sst>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0.74</c:v>
                </c:pt>
                <c:pt idx="1">
                  <c:v>0.59</c:v>
                </c:pt>
                <c:pt idx="2">
                  <c:v>0.77</c:v>
                </c:pt>
                <c:pt idx="3">
                  <c:v>0.5</c:v>
                </c:pt>
                <c:pt idx="4">
                  <c:v>0.53</c:v>
                </c:pt>
              </c:numCache>
            </c:numRef>
          </c:val>
          <c:extLst>
            <c:ext xmlns:c16="http://schemas.microsoft.com/office/drawing/2014/chart" uri="{C3380CC4-5D6E-409C-BE32-E72D297353CC}">
              <c16:uniqueId val="{00000000-198C-4014-909A-E1A36851FF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198C-4014-909A-E1A36851FF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65.95</c:v>
                </c:pt>
                <c:pt idx="1">
                  <c:v>65.64</c:v>
                </c:pt>
                <c:pt idx="2">
                  <c:v>64.489999999999995</c:v>
                </c:pt>
                <c:pt idx="3">
                  <c:v>75.459999999999994</c:v>
                </c:pt>
                <c:pt idx="4">
                  <c:v>75.17</c:v>
                </c:pt>
              </c:numCache>
            </c:numRef>
          </c:val>
          <c:extLst>
            <c:ext xmlns:c16="http://schemas.microsoft.com/office/drawing/2014/chart" uri="{C3380CC4-5D6E-409C-BE32-E72D297353CC}">
              <c16:uniqueId val="{00000000-33F0-4857-B433-437B93B440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33F0-4857-B433-437B93B440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81.7</c:v>
                </c:pt>
                <c:pt idx="1">
                  <c:v>81.63</c:v>
                </c:pt>
                <c:pt idx="2">
                  <c:v>84.07</c:v>
                </c:pt>
                <c:pt idx="3">
                  <c:v>79.09</c:v>
                </c:pt>
                <c:pt idx="4">
                  <c:v>79.510000000000005</c:v>
                </c:pt>
              </c:numCache>
            </c:numRef>
          </c:val>
          <c:extLst>
            <c:ext xmlns:c16="http://schemas.microsoft.com/office/drawing/2014/chart" uri="{C3380CC4-5D6E-409C-BE32-E72D297353CC}">
              <c16:uniqueId val="{00000000-2FC9-4D78-824D-E2EC1E4642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FC9-4D78-824D-E2EC1E4642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128.74</c:v>
                </c:pt>
                <c:pt idx="1">
                  <c:v>133.61000000000001</c:v>
                </c:pt>
                <c:pt idx="2">
                  <c:v>128.94</c:v>
                </c:pt>
                <c:pt idx="3">
                  <c:v>111.08</c:v>
                </c:pt>
                <c:pt idx="4">
                  <c:v>118.32</c:v>
                </c:pt>
              </c:numCache>
            </c:numRef>
          </c:val>
          <c:extLst>
            <c:ext xmlns:c16="http://schemas.microsoft.com/office/drawing/2014/chart" uri="{C3380CC4-5D6E-409C-BE32-E72D297353CC}">
              <c16:uniqueId val="{00000000-F371-4258-B52F-4E478993F8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371-4258-B52F-4E478993F8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50.91</c:v>
                </c:pt>
                <c:pt idx="1">
                  <c:v>47.62</c:v>
                </c:pt>
                <c:pt idx="2">
                  <c:v>47.63</c:v>
                </c:pt>
                <c:pt idx="3">
                  <c:v>41.7</c:v>
                </c:pt>
                <c:pt idx="4">
                  <c:v>42.55</c:v>
                </c:pt>
              </c:numCache>
            </c:numRef>
          </c:val>
          <c:extLst>
            <c:ext xmlns:c16="http://schemas.microsoft.com/office/drawing/2014/chart" uri="{C3380CC4-5D6E-409C-BE32-E72D297353CC}">
              <c16:uniqueId val="{00000000-4451-4FE0-8B2B-6EE7BF1A0D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4451-4FE0-8B2B-6EE7BF1A0D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8.4700000000000006</c:v>
                </c:pt>
                <c:pt idx="1">
                  <c:v>9.49</c:v>
                </c:pt>
                <c:pt idx="2">
                  <c:v>11.7</c:v>
                </c:pt>
                <c:pt idx="3">
                  <c:v>8.3800000000000008</c:v>
                </c:pt>
                <c:pt idx="4">
                  <c:v>10.52</c:v>
                </c:pt>
              </c:numCache>
            </c:numRef>
          </c:val>
          <c:extLst>
            <c:ext xmlns:c16="http://schemas.microsoft.com/office/drawing/2014/chart" uri="{C3380CC4-5D6E-409C-BE32-E72D297353CC}">
              <c16:uniqueId val="{00000000-666E-48E4-90E4-63748C7DB6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666E-48E4-90E4-63748C7DB6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DA-4865-88BB-F1974D5580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35DA-4865-88BB-F1974D5580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631.65</c:v>
                </c:pt>
                <c:pt idx="1">
                  <c:v>643.39</c:v>
                </c:pt>
                <c:pt idx="2">
                  <c:v>583.02</c:v>
                </c:pt>
                <c:pt idx="3">
                  <c:v>364.6</c:v>
                </c:pt>
                <c:pt idx="4">
                  <c:v>453.38</c:v>
                </c:pt>
              </c:numCache>
            </c:numRef>
          </c:val>
          <c:extLst>
            <c:ext xmlns:c16="http://schemas.microsoft.com/office/drawing/2014/chart" uri="{C3380CC4-5D6E-409C-BE32-E72D297353CC}">
              <c16:uniqueId val="{00000000-D27D-4DA9-9031-8A470C1A4AD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D27D-4DA9-9031-8A470C1A4AD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297.58999999999997</c:v>
                </c:pt>
                <c:pt idx="1">
                  <c:v>302.08999999999997</c:v>
                </c:pt>
                <c:pt idx="2">
                  <c:v>317.77999999999997</c:v>
                </c:pt>
                <c:pt idx="3">
                  <c:v>478.49</c:v>
                </c:pt>
                <c:pt idx="4">
                  <c:v>459.23</c:v>
                </c:pt>
              </c:numCache>
            </c:numRef>
          </c:val>
          <c:extLst>
            <c:ext xmlns:c16="http://schemas.microsoft.com/office/drawing/2014/chart" uri="{C3380CC4-5D6E-409C-BE32-E72D297353CC}">
              <c16:uniqueId val="{00000000-FFD4-4025-A60B-F5648A5B781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FFD4-4025-A60B-F5648A5B781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126.57</c:v>
                </c:pt>
                <c:pt idx="1">
                  <c:v>131.22999999999999</c:v>
                </c:pt>
                <c:pt idx="2">
                  <c:v>126.8</c:v>
                </c:pt>
                <c:pt idx="3">
                  <c:v>106.98</c:v>
                </c:pt>
                <c:pt idx="4">
                  <c:v>115.54</c:v>
                </c:pt>
              </c:numCache>
            </c:numRef>
          </c:val>
          <c:extLst>
            <c:ext xmlns:c16="http://schemas.microsoft.com/office/drawing/2014/chart" uri="{C3380CC4-5D6E-409C-BE32-E72D297353CC}">
              <c16:uniqueId val="{00000000-B264-4562-AB14-ECD0D422ED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264-4562-AB14-ECD0D422ED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124.36</c:v>
                </c:pt>
                <c:pt idx="1">
                  <c:v>119.9</c:v>
                </c:pt>
                <c:pt idx="2">
                  <c:v>124.11</c:v>
                </c:pt>
                <c:pt idx="3">
                  <c:v>135.38999999999999</c:v>
                </c:pt>
                <c:pt idx="4">
                  <c:v>132.79</c:v>
                </c:pt>
              </c:numCache>
            </c:numRef>
          </c:val>
          <c:extLst>
            <c:ext xmlns:c16="http://schemas.microsoft.com/office/drawing/2014/chart" uri="{C3380CC4-5D6E-409C-BE32-E72D297353CC}">
              <c16:uniqueId val="{00000000-1E76-4BE3-BB6E-E8DD6BCF33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1E76-4BE3-BB6E-E8DD6BCF33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鹿沼市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97759</v>
      </c>
      <c r="AM8" s="71"/>
      <c r="AN8" s="71"/>
      <c r="AO8" s="71"/>
      <c r="AP8" s="71"/>
      <c r="AQ8" s="71"/>
      <c r="AR8" s="71"/>
      <c r="AS8" s="71"/>
      <c r="AT8" s="67">
        <f>データ!$S$6</f>
        <v>490.64</v>
      </c>
      <c r="AU8" s="68"/>
      <c r="AV8" s="68"/>
      <c r="AW8" s="68"/>
      <c r="AX8" s="68"/>
      <c r="AY8" s="68"/>
      <c r="AZ8" s="68"/>
      <c r="BA8" s="68"/>
      <c r="BB8" s="70">
        <f>データ!$T$6</f>
        <v>199.25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61.45</v>
      </c>
      <c r="J10" s="68"/>
      <c r="K10" s="68"/>
      <c r="L10" s="68"/>
      <c r="M10" s="68"/>
      <c r="N10" s="68"/>
      <c r="O10" s="69"/>
      <c r="P10" s="70">
        <f>データ!$P$6</f>
        <v>90.84</v>
      </c>
      <c r="Q10" s="70"/>
      <c r="R10" s="70"/>
      <c r="S10" s="70"/>
      <c r="T10" s="70"/>
      <c r="U10" s="70"/>
      <c r="V10" s="70"/>
      <c r="W10" s="71">
        <f>データ!$Q$6</f>
        <v>2430</v>
      </c>
      <c r="X10" s="71"/>
      <c r="Y10" s="71"/>
      <c r="Z10" s="71"/>
      <c r="AA10" s="71"/>
      <c r="AB10" s="71"/>
      <c r="AC10" s="71"/>
      <c r="AD10" s="2"/>
      <c r="AE10" s="2"/>
      <c r="AF10" s="2"/>
      <c r="AG10" s="2"/>
      <c r="AH10" s="4"/>
      <c r="AI10" s="4"/>
      <c r="AJ10" s="4"/>
      <c r="AK10" s="4"/>
      <c r="AL10" s="71">
        <f>データ!$U$6</f>
        <v>88418</v>
      </c>
      <c r="AM10" s="71"/>
      <c r="AN10" s="71"/>
      <c r="AO10" s="71"/>
      <c r="AP10" s="71"/>
      <c r="AQ10" s="71"/>
      <c r="AR10" s="71"/>
      <c r="AS10" s="71"/>
      <c r="AT10" s="67">
        <f>データ!$V$6</f>
        <v>147.97999999999999</v>
      </c>
      <c r="AU10" s="68"/>
      <c r="AV10" s="68"/>
      <c r="AW10" s="68"/>
      <c r="AX10" s="68"/>
      <c r="AY10" s="68"/>
      <c r="AZ10" s="68"/>
      <c r="BA10" s="68"/>
      <c r="BB10" s="70">
        <f>データ!$W$6</f>
        <v>597.5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3"/>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3"/>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3"/>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3"/>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3"/>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3"/>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3"/>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3"/>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3"/>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3"/>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3"/>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3"/>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3"/>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3"/>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3"/>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3"/>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3"/>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3"/>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3"/>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3"/>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3"/>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3"/>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3"/>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3"/>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3"/>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3"/>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3"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3"/>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3"/>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3"/>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3"/>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3"/>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3"/>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3"/>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3"/>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3"/>
      <c r="BM60" s="51"/>
      <c r="BN60" s="51"/>
      <c r="BO60" s="51"/>
      <c r="BP60" s="51"/>
      <c r="BQ60" s="51"/>
      <c r="BR60" s="51"/>
      <c r="BS60" s="51"/>
      <c r="BT60" s="51"/>
      <c r="BU60" s="51"/>
      <c r="BV60" s="51"/>
      <c r="BW60" s="51"/>
      <c r="BX60" s="51"/>
      <c r="BY60" s="51"/>
      <c r="BZ60" s="5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3"/>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3"/>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3"/>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3"/>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3"/>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3"/>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3"/>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3"/>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3"/>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3"/>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3"/>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3"/>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3"/>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3"/>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3"/>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3"/>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3"/>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3"/>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vj/jZNjrQ1rdJWV15kRPewFGCHedUDbDMTPzEiTfAkw5HExJu9lLFcsR9EItxgC3uOQRrOlsoRynsORisDy+gw==" saltValue="IM0lYR8pzdfRrMZBwLx9j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92053</v>
      </c>
      <c r="D6" s="34">
        <f t="shared" si="3"/>
        <v>46</v>
      </c>
      <c r="E6" s="34">
        <f t="shared" si="3"/>
        <v>1</v>
      </c>
      <c r="F6" s="34">
        <f t="shared" si="3"/>
        <v>0</v>
      </c>
      <c r="G6" s="34">
        <f t="shared" si="3"/>
        <v>1</v>
      </c>
      <c r="H6" s="34" t="str">
        <f t="shared" si="3"/>
        <v>栃木県　鹿沼市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61.45</v>
      </c>
      <c r="P6" s="35">
        <f t="shared" si="3"/>
        <v>90.84</v>
      </c>
      <c r="Q6" s="35">
        <f t="shared" si="3"/>
        <v>2430</v>
      </c>
      <c r="R6" s="35">
        <f t="shared" si="3"/>
        <v>97759</v>
      </c>
      <c r="S6" s="35">
        <f t="shared" si="3"/>
        <v>490.64</v>
      </c>
      <c r="T6" s="35">
        <f t="shared" si="3"/>
        <v>199.25</v>
      </c>
      <c r="U6" s="35">
        <f t="shared" si="3"/>
        <v>88418</v>
      </c>
      <c r="V6" s="35">
        <f t="shared" si="3"/>
        <v>147.97999999999999</v>
      </c>
      <c r="W6" s="35">
        <f t="shared" si="3"/>
        <v>597.5</v>
      </c>
      <c r="X6" s="36">
        <f>IF(X7="",NA(),X7)</f>
        <v>128.74</v>
      </c>
      <c r="Y6" s="36">
        <f t="shared" ref="Y6:AG6" si="4">IF(Y7="",NA(),Y7)</f>
        <v>133.61000000000001</v>
      </c>
      <c r="Z6" s="36">
        <f t="shared" si="4"/>
        <v>128.94</v>
      </c>
      <c r="AA6" s="36">
        <f t="shared" si="4"/>
        <v>111.08</v>
      </c>
      <c r="AB6" s="36">
        <f t="shared" si="4"/>
        <v>118.32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631.65</v>
      </c>
      <c r="AU6" s="36">
        <f t="shared" ref="AU6:BC6" si="6">IF(AU7="",NA(),AU7)</f>
        <v>643.39</v>
      </c>
      <c r="AV6" s="36">
        <f t="shared" si="6"/>
        <v>583.02</v>
      </c>
      <c r="AW6" s="36">
        <f t="shared" si="6"/>
        <v>364.6</v>
      </c>
      <c r="AX6" s="36">
        <f t="shared" si="6"/>
        <v>453.38</v>
      </c>
      <c r="AY6" s="36">
        <f t="shared" si="6"/>
        <v>335.95</v>
      </c>
      <c r="AZ6" s="36">
        <f t="shared" si="6"/>
        <v>346.59</v>
      </c>
      <c r="BA6" s="36">
        <f t="shared" si="6"/>
        <v>357.82</v>
      </c>
      <c r="BB6" s="36">
        <f t="shared" si="6"/>
        <v>355.5</v>
      </c>
      <c r="BC6" s="36">
        <f t="shared" si="6"/>
        <v>349.83</v>
      </c>
      <c r="BD6" s="35" t="str">
        <f>IF(BD7="","",IF(BD7="-","【-】","【"&amp;SUBSTITUTE(TEXT(BD7,"#,##0.00"),"-","△")&amp;"】"))</f>
        <v>【261.93】</v>
      </c>
      <c r="BE6" s="36">
        <f>IF(BE7="",NA(),BE7)</f>
        <v>297.58999999999997</v>
      </c>
      <c r="BF6" s="36">
        <f t="shared" ref="BF6:BN6" si="7">IF(BF7="",NA(),BF7)</f>
        <v>302.08999999999997</v>
      </c>
      <c r="BG6" s="36">
        <f t="shared" si="7"/>
        <v>317.77999999999997</v>
      </c>
      <c r="BH6" s="36">
        <f t="shared" si="7"/>
        <v>478.49</v>
      </c>
      <c r="BI6" s="36">
        <f t="shared" si="7"/>
        <v>459.23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126.57</v>
      </c>
      <c r="BQ6" s="36">
        <f t="shared" ref="BQ6:BY6" si="8">IF(BQ7="",NA(),BQ7)</f>
        <v>131.22999999999999</v>
      </c>
      <c r="BR6" s="36">
        <f t="shared" si="8"/>
        <v>126.8</v>
      </c>
      <c r="BS6" s="36">
        <f t="shared" si="8"/>
        <v>106.98</v>
      </c>
      <c r="BT6" s="36">
        <f t="shared" si="8"/>
        <v>115.54</v>
      </c>
      <c r="BU6" s="36">
        <f t="shared" si="8"/>
        <v>105.21</v>
      </c>
      <c r="BV6" s="36">
        <f t="shared" si="8"/>
        <v>105.71</v>
      </c>
      <c r="BW6" s="36">
        <f t="shared" si="8"/>
        <v>106.01</v>
      </c>
      <c r="BX6" s="36">
        <f t="shared" si="8"/>
        <v>104.57</v>
      </c>
      <c r="BY6" s="36">
        <f t="shared" si="8"/>
        <v>103.54</v>
      </c>
      <c r="BZ6" s="35" t="str">
        <f>IF(BZ7="","",IF(BZ7="-","【-】","【"&amp;SUBSTITUTE(TEXT(BZ7,"#,##0.00"),"-","△")&amp;"】"))</f>
        <v>【103.91】</v>
      </c>
      <c r="CA6" s="36">
        <f>IF(CA7="",NA(),CA7)</f>
        <v>124.36</v>
      </c>
      <c r="CB6" s="36">
        <f t="shared" ref="CB6:CJ6" si="9">IF(CB7="",NA(),CB7)</f>
        <v>119.9</v>
      </c>
      <c r="CC6" s="36">
        <f t="shared" si="9"/>
        <v>124.11</v>
      </c>
      <c r="CD6" s="36">
        <f t="shared" si="9"/>
        <v>135.38999999999999</v>
      </c>
      <c r="CE6" s="36">
        <f t="shared" si="9"/>
        <v>132.79</v>
      </c>
      <c r="CF6" s="36">
        <f t="shared" si="9"/>
        <v>162.59</v>
      </c>
      <c r="CG6" s="36">
        <f t="shared" si="9"/>
        <v>162.15</v>
      </c>
      <c r="CH6" s="36">
        <f t="shared" si="9"/>
        <v>162.24</v>
      </c>
      <c r="CI6" s="36">
        <f t="shared" si="9"/>
        <v>165.47</v>
      </c>
      <c r="CJ6" s="36">
        <f t="shared" si="9"/>
        <v>167.46</v>
      </c>
      <c r="CK6" s="35" t="str">
        <f>IF(CK7="","",IF(CK7="-","【-】","【"&amp;SUBSTITUTE(TEXT(CK7,"#,##0.00"),"-","△")&amp;"】"))</f>
        <v>【167.11】</v>
      </c>
      <c r="CL6" s="36">
        <f>IF(CL7="",NA(),CL7)</f>
        <v>65.95</v>
      </c>
      <c r="CM6" s="36">
        <f t="shared" ref="CM6:CU6" si="10">IF(CM7="",NA(),CM7)</f>
        <v>65.64</v>
      </c>
      <c r="CN6" s="36">
        <f t="shared" si="10"/>
        <v>64.489999999999995</v>
      </c>
      <c r="CO6" s="36">
        <f t="shared" si="10"/>
        <v>75.459999999999994</v>
      </c>
      <c r="CP6" s="36">
        <f t="shared" si="10"/>
        <v>75.17</v>
      </c>
      <c r="CQ6" s="36">
        <f t="shared" si="10"/>
        <v>59.17</v>
      </c>
      <c r="CR6" s="36">
        <f t="shared" si="10"/>
        <v>59.34</v>
      </c>
      <c r="CS6" s="36">
        <f t="shared" si="10"/>
        <v>59.11</v>
      </c>
      <c r="CT6" s="36">
        <f t="shared" si="10"/>
        <v>59.74</v>
      </c>
      <c r="CU6" s="36">
        <f t="shared" si="10"/>
        <v>59.46</v>
      </c>
      <c r="CV6" s="35" t="str">
        <f>IF(CV7="","",IF(CV7="-","【-】","【"&amp;SUBSTITUTE(TEXT(CV7,"#,##0.00"),"-","△")&amp;"】"))</f>
        <v>【60.27】</v>
      </c>
      <c r="CW6" s="36">
        <f>IF(CW7="",NA(),CW7)</f>
        <v>81.7</v>
      </c>
      <c r="CX6" s="36">
        <f t="shared" ref="CX6:DF6" si="11">IF(CX7="",NA(),CX7)</f>
        <v>81.63</v>
      </c>
      <c r="CY6" s="36">
        <f t="shared" si="11"/>
        <v>84.07</v>
      </c>
      <c r="CZ6" s="36">
        <f t="shared" si="11"/>
        <v>79.09</v>
      </c>
      <c r="DA6" s="36">
        <f t="shared" si="11"/>
        <v>79.510000000000005</v>
      </c>
      <c r="DB6" s="36">
        <f t="shared" si="11"/>
        <v>87.6</v>
      </c>
      <c r="DC6" s="36">
        <f t="shared" si="11"/>
        <v>87.74</v>
      </c>
      <c r="DD6" s="36">
        <f t="shared" si="11"/>
        <v>87.91</v>
      </c>
      <c r="DE6" s="36">
        <f t="shared" si="11"/>
        <v>87.28</v>
      </c>
      <c r="DF6" s="36">
        <f t="shared" si="11"/>
        <v>87.41</v>
      </c>
      <c r="DG6" s="35" t="str">
        <f>IF(DG7="","",IF(DG7="-","【-】","【"&amp;SUBSTITUTE(TEXT(DG7,"#,##0.00"),"-","△")&amp;"】"))</f>
        <v>【89.92】</v>
      </c>
      <c r="DH6" s="36">
        <f>IF(DH7="",NA(),DH7)</f>
        <v>50.91</v>
      </c>
      <c r="DI6" s="36">
        <f t="shared" ref="DI6:DQ6" si="12">IF(DI7="",NA(),DI7)</f>
        <v>47.62</v>
      </c>
      <c r="DJ6" s="36">
        <f t="shared" si="12"/>
        <v>47.63</v>
      </c>
      <c r="DK6" s="36">
        <f t="shared" si="12"/>
        <v>41.7</v>
      </c>
      <c r="DL6" s="36">
        <f t="shared" si="12"/>
        <v>42.55</v>
      </c>
      <c r="DM6" s="36">
        <f t="shared" si="12"/>
        <v>45.25</v>
      </c>
      <c r="DN6" s="36">
        <f t="shared" si="12"/>
        <v>46.27</v>
      </c>
      <c r="DO6" s="36">
        <f t="shared" si="12"/>
        <v>46.88</v>
      </c>
      <c r="DP6" s="36">
        <f t="shared" si="12"/>
        <v>46.94</v>
      </c>
      <c r="DQ6" s="36">
        <f t="shared" si="12"/>
        <v>47.62</v>
      </c>
      <c r="DR6" s="35" t="str">
        <f>IF(DR7="","",IF(DR7="-","【-】","【"&amp;SUBSTITUTE(TEXT(DR7,"#,##0.00"),"-","△")&amp;"】"))</f>
        <v>【48.85】</v>
      </c>
      <c r="DS6" s="36">
        <f>IF(DS7="",NA(),DS7)</f>
        <v>8.4700000000000006</v>
      </c>
      <c r="DT6" s="36">
        <f t="shared" ref="DT6:EB6" si="13">IF(DT7="",NA(),DT7)</f>
        <v>9.49</v>
      </c>
      <c r="DU6" s="36">
        <f t="shared" si="13"/>
        <v>11.7</v>
      </c>
      <c r="DV6" s="36">
        <f t="shared" si="13"/>
        <v>8.3800000000000008</v>
      </c>
      <c r="DW6" s="36">
        <f t="shared" si="13"/>
        <v>10.52</v>
      </c>
      <c r="DX6" s="36">
        <f t="shared" si="13"/>
        <v>10.71</v>
      </c>
      <c r="DY6" s="36">
        <f t="shared" si="13"/>
        <v>10.93</v>
      </c>
      <c r="DZ6" s="36">
        <f t="shared" si="13"/>
        <v>13.39</v>
      </c>
      <c r="EA6" s="36">
        <f t="shared" si="13"/>
        <v>14.48</v>
      </c>
      <c r="EB6" s="36">
        <f t="shared" si="13"/>
        <v>16.27</v>
      </c>
      <c r="EC6" s="35" t="str">
        <f>IF(EC7="","",IF(EC7="-","【-】","【"&amp;SUBSTITUTE(TEXT(EC7,"#,##0.00"),"-","△")&amp;"】"))</f>
        <v>【17.80】</v>
      </c>
      <c r="ED6" s="36">
        <f>IF(ED7="",NA(),ED7)</f>
        <v>0.74</v>
      </c>
      <c r="EE6" s="36">
        <f t="shared" ref="EE6:EM6" si="14">IF(EE7="",NA(),EE7)</f>
        <v>0.59</v>
      </c>
      <c r="EF6" s="36">
        <f t="shared" si="14"/>
        <v>0.77</v>
      </c>
      <c r="EG6" s="36">
        <f t="shared" si="14"/>
        <v>0.5</v>
      </c>
      <c r="EH6" s="36">
        <f t="shared" si="14"/>
        <v>0.53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92053</v>
      </c>
      <c r="D7" s="38">
        <v>46</v>
      </c>
      <c r="E7" s="38">
        <v>1</v>
      </c>
      <c r="F7" s="38">
        <v>0</v>
      </c>
      <c r="G7" s="38">
        <v>1</v>
      </c>
      <c r="H7" s="38" t="s">
        <v>93</v>
      </c>
      <c r="I7" s="38" t="s">
        <v>94</v>
      </c>
      <c r="J7" s="38" t="s">
        <v>95</v>
      </c>
      <c r="K7" s="38" t="s">
        <v>96</v>
      </c>
      <c r="L7" s="38" t="s">
        <v>97</v>
      </c>
      <c r="M7" s="38" t="s">
        <v>98</v>
      </c>
      <c r="N7" s="39" t="s">
        <v>99</v>
      </c>
      <c r="O7" s="39">
        <v>61.45</v>
      </c>
      <c r="P7" s="39">
        <v>90.84</v>
      </c>
      <c r="Q7" s="39">
        <v>2430</v>
      </c>
      <c r="R7" s="39">
        <v>97759</v>
      </c>
      <c r="S7" s="39">
        <v>490.64</v>
      </c>
      <c r="T7" s="39">
        <v>199.25</v>
      </c>
      <c r="U7" s="39">
        <v>88418</v>
      </c>
      <c r="V7" s="39">
        <v>147.97999999999999</v>
      </c>
      <c r="W7" s="39">
        <v>597.5</v>
      </c>
      <c r="X7" s="39">
        <v>128.74</v>
      </c>
      <c r="Y7" s="39">
        <v>133.61000000000001</v>
      </c>
      <c r="Z7" s="39">
        <v>128.94</v>
      </c>
      <c r="AA7" s="39">
        <v>111.08</v>
      </c>
      <c r="AB7" s="39">
        <v>118.32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631.65</v>
      </c>
      <c r="AU7" s="39">
        <v>643.39</v>
      </c>
      <c r="AV7" s="39">
        <v>583.02</v>
      </c>
      <c r="AW7" s="39">
        <v>364.6</v>
      </c>
      <c r="AX7" s="39">
        <v>453.38</v>
      </c>
      <c r="AY7" s="39">
        <v>335.95</v>
      </c>
      <c r="AZ7" s="39">
        <v>346.59</v>
      </c>
      <c r="BA7" s="39">
        <v>357.82</v>
      </c>
      <c r="BB7" s="39">
        <v>355.5</v>
      </c>
      <c r="BC7" s="39">
        <v>349.83</v>
      </c>
      <c r="BD7" s="39">
        <v>261.93</v>
      </c>
      <c r="BE7" s="39">
        <v>297.58999999999997</v>
      </c>
      <c r="BF7" s="39">
        <v>302.08999999999997</v>
      </c>
      <c r="BG7" s="39">
        <v>317.77999999999997</v>
      </c>
      <c r="BH7" s="39">
        <v>478.49</v>
      </c>
      <c r="BI7" s="39">
        <v>459.23</v>
      </c>
      <c r="BJ7" s="39">
        <v>319.82</v>
      </c>
      <c r="BK7" s="39">
        <v>312.02999999999997</v>
      </c>
      <c r="BL7" s="39">
        <v>307.45999999999998</v>
      </c>
      <c r="BM7" s="39">
        <v>312.58</v>
      </c>
      <c r="BN7" s="39">
        <v>314.87</v>
      </c>
      <c r="BO7" s="39">
        <v>270.45999999999998</v>
      </c>
      <c r="BP7" s="39">
        <v>126.57</v>
      </c>
      <c r="BQ7" s="39">
        <v>131.22999999999999</v>
      </c>
      <c r="BR7" s="39">
        <v>126.8</v>
      </c>
      <c r="BS7" s="39">
        <v>106.98</v>
      </c>
      <c r="BT7" s="39">
        <v>115.54</v>
      </c>
      <c r="BU7" s="39">
        <v>105.21</v>
      </c>
      <c r="BV7" s="39">
        <v>105.71</v>
      </c>
      <c r="BW7" s="39">
        <v>106.01</v>
      </c>
      <c r="BX7" s="39">
        <v>104.57</v>
      </c>
      <c r="BY7" s="39">
        <v>103.54</v>
      </c>
      <c r="BZ7" s="39">
        <v>103.91</v>
      </c>
      <c r="CA7" s="39">
        <v>124.36</v>
      </c>
      <c r="CB7" s="39">
        <v>119.9</v>
      </c>
      <c r="CC7" s="39">
        <v>124.11</v>
      </c>
      <c r="CD7" s="39">
        <v>135.38999999999999</v>
      </c>
      <c r="CE7" s="39">
        <v>132.79</v>
      </c>
      <c r="CF7" s="39">
        <v>162.59</v>
      </c>
      <c r="CG7" s="39">
        <v>162.15</v>
      </c>
      <c r="CH7" s="39">
        <v>162.24</v>
      </c>
      <c r="CI7" s="39">
        <v>165.47</v>
      </c>
      <c r="CJ7" s="39">
        <v>167.46</v>
      </c>
      <c r="CK7" s="39">
        <v>167.11</v>
      </c>
      <c r="CL7" s="39">
        <v>65.95</v>
      </c>
      <c r="CM7" s="39">
        <v>65.64</v>
      </c>
      <c r="CN7" s="39">
        <v>64.489999999999995</v>
      </c>
      <c r="CO7" s="39">
        <v>75.459999999999994</v>
      </c>
      <c r="CP7" s="39">
        <v>75.17</v>
      </c>
      <c r="CQ7" s="39">
        <v>59.17</v>
      </c>
      <c r="CR7" s="39">
        <v>59.34</v>
      </c>
      <c r="CS7" s="39">
        <v>59.11</v>
      </c>
      <c r="CT7" s="39">
        <v>59.74</v>
      </c>
      <c r="CU7" s="39">
        <v>59.46</v>
      </c>
      <c r="CV7" s="39">
        <v>60.27</v>
      </c>
      <c r="CW7" s="39">
        <v>81.7</v>
      </c>
      <c r="CX7" s="39">
        <v>81.63</v>
      </c>
      <c r="CY7" s="39">
        <v>84.07</v>
      </c>
      <c r="CZ7" s="39">
        <v>79.09</v>
      </c>
      <c r="DA7" s="39">
        <v>79.510000000000005</v>
      </c>
      <c r="DB7" s="39">
        <v>87.6</v>
      </c>
      <c r="DC7" s="39">
        <v>87.74</v>
      </c>
      <c r="DD7" s="39">
        <v>87.91</v>
      </c>
      <c r="DE7" s="39">
        <v>87.28</v>
      </c>
      <c r="DF7" s="39">
        <v>87.41</v>
      </c>
      <c r="DG7" s="39">
        <v>89.92</v>
      </c>
      <c r="DH7" s="39">
        <v>50.91</v>
      </c>
      <c r="DI7" s="39">
        <v>47.62</v>
      </c>
      <c r="DJ7" s="39">
        <v>47.63</v>
      </c>
      <c r="DK7" s="39">
        <v>41.7</v>
      </c>
      <c r="DL7" s="39">
        <v>42.55</v>
      </c>
      <c r="DM7" s="39">
        <v>45.25</v>
      </c>
      <c r="DN7" s="39">
        <v>46.27</v>
      </c>
      <c r="DO7" s="39">
        <v>46.88</v>
      </c>
      <c r="DP7" s="39">
        <v>46.94</v>
      </c>
      <c r="DQ7" s="39">
        <v>47.62</v>
      </c>
      <c r="DR7" s="39">
        <v>48.85</v>
      </c>
      <c r="DS7" s="39">
        <v>8.4700000000000006</v>
      </c>
      <c r="DT7" s="39">
        <v>9.49</v>
      </c>
      <c r="DU7" s="39">
        <v>11.7</v>
      </c>
      <c r="DV7" s="39">
        <v>8.3800000000000008</v>
      </c>
      <c r="DW7" s="39">
        <v>10.52</v>
      </c>
      <c r="DX7" s="39">
        <v>10.71</v>
      </c>
      <c r="DY7" s="39">
        <v>10.93</v>
      </c>
      <c r="DZ7" s="39">
        <v>13.39</v>
      </c>
      <c r="EA7" s="39">
        <v>14.48</v>
      </c>
      <c r="EB7" s="39">
        <v>16.27</v>
      </c>
      <c r="EC7" s="39">
        <v>17.8</v>
      </c>
      <c r="ED7" s="39">
        <v>0.74</v>
      </c>
      <c r="EE7" s="39">
        <v>0.59</v>
      </c>
      <c r="EF7" s="39">
        <v>0.77</v>
      </c>
      <c r="EG7" s="39">
        <v>0.5</v>
      </c>
      <c r="EH7" s="39">
        <v>0.53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2020-01-23T04:20:46Z</cp:lastPrinted>
  <dcterms:created xsi:type="dcterms:W3CDTF">2019-12-05T04:11:28Z</dcterms:created>
  <dcterms:modified xsi:type="dcterms:W3CDTF">2020-02-26T10:33:00Z</dcterms:modified>
  <cp:category/>
</cp:coreProperties>
</file>