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htedfDoRnX0k21NqZWuZuk6N7Yrnps0LI3CriNoP9uIjzBdDnpszeOuxwU3QYMLRdKy0JYa7RVONJtFen23WnA==" workbookSaltValue="O9oQnkTRN2yhD8lyJfAcB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<sst xmlns="http://schemas.openxmlformats.org/spreadsheetml/2006/main" count="228" uniqueCount="114">
  <si>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</si>
  <si>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</si>
  <si>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</si>
  <si>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</si>
  <si>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</si>
  <si>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</si>
  <si>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</si>
  <si>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</si>
  <si>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</si>
  <si>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</si>
  <si>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</si>
  <si>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</si>
  <si>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</si>
  <si>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</si>
  <si>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</si>
  <si>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</si>
  <si>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</si>
  <si>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</si>
  <si>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</si>
  <si>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</si>
  <si>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</si>
  <si>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</si>
  <si>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</si>
  <si>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</si>
  <si>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</si>
  <si>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</si>
  <si>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</si>
  <si>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</si>
  <si>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</si>
  <si>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</si>
  <si>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</si>
  <si>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</si>
  <si>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</si>
  <si>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</si>
  <si>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</si>
  <si>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</si>
  <si>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</si>
  <si>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</si>
  <si>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</si>
  <si>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</si>
  <si>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</si>
  <si>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</si>
  <si>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</si>
  <si>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</si>
  <si>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</si>
  <si>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</si>
  <si>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</si>
  <si>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</si>
  <si>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</si>
  <si>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</si>
  <si>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</si>
  <si>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</si>
  <si>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</si>
  <si>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</si>
  <si>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</si>
  <si>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</si>
  <si>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</si>
  <si>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</si>
  <si>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</si>
  <si>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</si>
  <si>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</si>
  <si>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</si>
  <si>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</si>
  <si>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</si>
  <si>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</si>
  <si>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</si>
  <si>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</si>
  <si>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</si>
  <si>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</si>
  <si>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</si>
  <si>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</si>
  <si>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</si>
  <si>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</si>
  <si>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</si>
  <si>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</si>
  <si>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</si>
  <si>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</si>
  <si>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</si>
  <si>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</si>
  <si>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</si>
  <si>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</si>
  <si>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</si>
  <si>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</si>
  <si>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</si>
  <si>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</si>
  <si>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</si>
  <si>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</si>
  <si>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</si>
  <si>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</si>
  <si>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</si>
  <si>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</si>
  <si>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</si>
  <si>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</si>
  <si>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</si>
  <si>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</si>
  <si>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</si>
  <si>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</si>
  <si>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</si>
  <si>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</si>
  <si>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</si>
  <si>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</si>
  <si>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</si>
  <si>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</si>
  <si>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</si>
  <si>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</si>
  <si>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</si>
  <si>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</si>
  <si>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</si>
  <si>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</si>
  <si>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</si>
  <si>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</si>
  <si>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経常収支比率及び料金回収率はいずれも100％を超え高い水準を維持しており、経営の健全化は保たれている。しかし、施設利用率が高いにもかかわらず有収率が他団体と比較して低い水準となっていることは給水される水量が収益に結びついていないことを示している。経営の効率性を上げるため、原因を特定し有収率向上のための対策を講じていかなければならない。
　また、老朽化の状況について、管路経年化率は徐々に上昇している。このままの状況では、漏水が多発し有収率の改善が見込めず、水道水の安定供給に支障が生じることが予想されるため、老朽化対策等への投資のあり方について早急に検討する必要がある。</t>
    <phoneticPr fontId="4"/>
  </si>
  <si>
    <t>　有形固定資産減価償却率は、創設年度が昭和43～54年の旧簡易水道事業を平成29年度に統合し約42％まで減少していたものがここ数年徐々に増加してきており、法定耐用年数に近づいている資産が多いことがわかる。管路経年化率についても同様で平成29年度に減少したものがここ数年徐々に増加しており、耐用年数を経過した管路が増えてきていることがわかる。管路更新率は令和元年度は0.24％だったものが令和2年度は1.26％になり増加した。
　今後も、管路及び施設の老朽化の更新を計画的かつ効率的に取り組む必要がある。</t>
    <rPh sb="176" eb="178">
      <t>レイワ</t>
    </rPh>
    <rPh sb="178" eb="179">
      <t>ガン</t>
    </rPh>
    <rPh sb="207" eb="209">
      <t>ゾウカ</t>
    </rPh>
    <rPh sb="214" eb="216">
      <t>コンゴ</t>
    </rPh>
    <rPh sb="232" eb="235">
      <t>ケイカクテキ</t>
    </rPh>
    <rPh sb="237" eb="240">
      <t>コウリツテキ</t>
    </rPh>
    <rPh sb="241" eb="242">
      <t>ト</t>
    </rPh>
    <rPh sb="243" eb="244">
      <t>ク</t>
    </rPh>
    <rPh sb="245" eb="247">
      <t>ヒツヨウ</t>
    </rPh>
    <phoneticPr fontId="4"/>
  </si>
  <si>
    <t>　経常収支比率は、令和元年度の111.09％から、令和2年度は117.85％と6.76％の微増となった。平成29年度に赤字事業であった旧簡易水道事業と統合したため、それまでは経常収支比率が130％前後と高かったものが110％前後へと落ち込み、平均値と同じ水準となった。現在は料金回収率も115.18％であり、100％を超えているため給水収益で経常収益をまかなえているが、将来的には人口減少による給水収益の減少及び耐用年数を迎えた浄水場施設や水道管路の修繕費用が増加することが予想される。今後も経営の健全性を維持していくためには、水道事業への加入促進を図り給水収益を増加させる必要がある。
　流動比率については、令和元年度の446.05％から、令和2年度は377.02％と69.03％の微減となった。また、企業債残高対給水収益比率においても令和元年度は466.97％に対し令和2年度は490.43％とほぼ横ばい状態である。企業債残高対給水収益比率は、耐用年数を迎える施設の更新を進めていくため、今後は高くなっていくことが予想される。
　給水原価は平均値に比べ良好な数値を維持している。しかし、施設利用率が高く有収率が低いということは、給水される水量が収益に結びついていない状態である。有収率の低い旧簡易水道事業を統合してからさらに低くなっている。これは管路の劣化（特に旧簡易水道事業地区）による漏水が主な原因であるため、今後は漏水調査の徹底及び老朽管の更新に努めていく必要がある。</t>
    <rPh sb="9" eb="11">
      <t>レイワ</t>
    </rPh>
    <rPh sb="11" eb="12">
      <t>ガン</t>
    </rPh>
    <rPh sb="45" eb="47">
      <t>ビゾウ</t>
    </rPh>
    <rPh sb="52" eb="53">
      <t>ヘイ</t>
    </rPh>
    <rPh sb="305" eb="307">
      <t>レイワ</t>
    </rPh>
    <rPh sb="307" eb="308">
      <t>ガン</t>
    </rPh>
    <rPh sb="342" eb="344">
      <t>ビゲン</t>
    </rPh>
    <rPh sb="369" eb="371">
      <t>レイワ</t>
    </rPh>
    <rPh sb="371" eb="372">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</si>
</sst>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0.77</c:v>
                </c:pt>
                <c:pt idx="1">
                  <c:v>0.5</c:v>
                </c:pt>
                <c:pt idx="2">
                  <c:v>0.53</c:v>
                </c:pt>
                <c:pt idx="3">
                  <c:v>0.24</c:v>
                </c:pt>
                <c:pt idx="4">
                  <c:v>1.26</c:v>
                </c:pt>
              </c:numCache>
            </c:numRef>
          </c:val>
          <c:extLst>
            <c:ext xmlns:c16="http://schemas.microsoft.com/office/drawing/2014/chart" uri="{C3380CC4-5D6E-409C-BE32-E72D297353CC}">
              <c16:uniqueId val="{00000000-1342-4FBF-B260-67D703C1B1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342-4FBF-B260-67D703C1B1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64.489999999999995</c:v>
                </c:pt>
                <c:pt idx="1">
                  <c:v>75.459999999999994</c:v>
                </c:pt>
                <c:pt idx="2">
                  <c:v>75.17</c:v>
                </c:pt>
                <c:pt idx="3">
                  <c:v>76.28</c:v>
                </c:pt>
                <c:pt idx="4">
                  <c:v>76.790000000000006</c:v>
                </c:pt>
              </c:numCache>
            </c:numRef>
          </c:val>
          <c:extLst>
            <c:ext xmlns:c16="http://schemas.microsoft.com/office/drawing/2014/chart" uri="{C3380CC4-5D6E-409C-BE32-E72D297353CC}">
              <c16:uniqueId val="{00000000-F510-43A6-BC44-0DADF6459B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510-43A6-BC44-0DADF6459B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84.07</c:v>
                </c:pt>
                <c:pt idx="1">
                  <c:v>79.09</c:v>
                </c:pt>
                <c:pt idx="2">
                  <c:v>79.510000000000005</c:v>
                </c:pt>
                <c:pt idx="3">
                  <c:v>77.209999999999994</c:v>
                </c:pt>
                <c:pt idx="4">
                  <c:v>78.680000000000007</c:v>
                </c:pt>
              </c:numCache>
            </c:numRef>
          </c:val>
          <c:extLst>
            <c:ext xmlns:c16="http://schemas.microsoft.com/office/drawing/2014/chart" uri="{C3380CC4-5D6E-409C-BE32-E72D297353CC}">
              <c16:uniqueId val="{00000000-978C-403A-B5EE-9B07A045C3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78C-403A-B5EE-9B07A045C3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128.94</c:v>
                </c:pt>
                <c:pt idx="1">
                  <c:v>111.08</c:v>
                </c:pt>
                <c:pt idx="2">
                  <c:v>118.32</c:v>
                </c:pt>
                <c:pt idx="3">
                  <c:v>111.09</c:v>
                </c:pt>
                <c:pt idx="4">
                  <c:v>117.85</c:v>
                </c:pt>
              </c:numCache>
            </c:numRef>
          </c:val>
          <c:extLst>
            <c:ext xmlns:c16="http://schemas.microsoft.com/office/drawing/2014/chart" uri="{C3380CC4-5D6E-409C-BE32-E72D297353CC}">
              <c16:uniqueId val="{00000000-85C6-4E6A-941F-514B1155FD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5C6-4E6A-941F-514B1155FD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47.63</c:v>
                </c:pt>
                <c:pt idx="1">
                  <c:v>41.7</c:v>
                </c:pt>
                <c:pt idx="2">
                  <c:v>42.55</c:v>
                </c:pt>
                <c:pt idx="3">
                  <c:v>43.41</c:v>
                </c:pt>
                <c:pt idx="4">
                  <c:v>43.68</c:v>
                </c:pt>
              </c:numCache>
            </c:numRef>
          </c:val>
          <c:extLst>
            <c:ext xmlns:c16="http://schemas.microsoft.com/office/drawing/2014/chart" uri="{C3380CC4-5D6E-409C-BE32-E72D297353CC}">
              <c16:uniqueId val="{00000000-7178-44B8-878D-B5E0FB9F29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178-44B8-878D-B5E0FB9F29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11.7</c:v>
                </c:pt>
                <c:pt idx="1">
                  <c:v>8.3800000000000008</c:v>
                </c:pt>
                <c:pt idx="2">
                  <c:v>10.52</c:v>
                </c:pt>
                <c:pt idx="3">
                  <c:v>11.18</c:v>
                </c:pt>
                <c:pt idx="4">
                  <c:v>12.52</c:v>
                </c:pt>
              </c:numCache>
            </c:numRef>
          </c:val>
          <c:extLst>
            <c:ext xmlns:c16="http://schemas.microsoft.com/office/drawing/2014/chart" uri="{C3380CC4-5D6E-409C-BE32-E72D297353CC}">
              <c16:uniqueId val="{00000000-DC45-444F-871D-B678AE7541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C45-444F-871D-B678AE7541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15-463E-9849-F34262A2EA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2C15-463E-9849-F34262A2EA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583.02</c:v>
                </c:pt>
                <c:pt idx="1">
                  <c:v>364.6</c:v>
                </c:pt>
                <c:pt idx="2">
                  <c:v>453.38</c:v>
                </c:pt>
                <c:pt idx="3">
                  <c:v>446.05</c:v>
                </c:pt>
                <c:pt idx="4">
                  <c:v>377.02</c:v>
                </c:pt>
              </c:numCache>
            </c:numRef>
          </c:val>
          <c:extLst>
            <c:ext xmlns:c16="http://schemas.microsoft.com/office/drawing/2014/chart" uri="{C3380CC4-5D6E-409C-BE32-E72D297353CC}">
              <c16:uniqueId val="{00000000-4299-4226-BABA-8A6754EDDE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299-4226-BABA-8A6754EDDE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317.77999999999997</c:v>
                </c:pt>
                <c:pt idx="1">
                  <c:v>478.49</c:v>
                </c:pt>
                <c:pt idx="2">
                  <c:v>459.23</c:v>
                </c:pt>
                <c:pt idx="3">
                  <c:v>466.97</c:v>
                </c:pt>
                <c:pt idx="4">
                  <c:v>490.43</c:v>
                </c:pt>
              </c:numCache>
            </c:numRef>
          </c:val>
          <c:extLst>
            <c:ext xmlns:c16="http://schemas.microsoft.com/office/drawing/2014/chart" uri="{C3380CC4-5D6E-409C-BE32-E72D297353CC}">
              <c16:uniqueId val="{00000000-AC23-44C5-AB84-78515DFD98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C23-44C5-AB84-78515DFD98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126.8</c:v>
                </c:pt>
                <c:pt idx="1">
                  <c:v>106.98</c:v>
                </c:pt>
                <c:pt idx="2">
                  <c:v>115.54</c:v>
                </c:pt>
                <c:pt idx="3">
                  <c:v>108.62</c:v>
                </c:pt>
                <c:pt idx="4">
                  <c:v>115.18</c:v>
                </c:pt>
              </c:numCache>
            </c:numRef>
          </c:val>
          <c:extLst>
            <c:ext xmlns:c16="http://schemas.microsoft.com/office/drawing/2014/chart" uri="{C3380CC4-5D6E-409C-BE32-E72D297353CC}">
              <c16:uniqueId val="{00000000-90D8-4A09-B9C5-601DDCB0AA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0D8-4A09-B9C5-601DDCB0AA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124.11</c:v>
                </c:pt>
                <c:pt idx="1">
                  <c:v>135.38999999999999</c:v>
                </c:pt>
                <c:pt idx="2">
                  <c:v>132.79</c:v>
                </c:pt>
                <c:pt idx="3">
                  <c:v>142.07</c:v>
                </c:pt>
                <c:pt idx="4">
                  <c:v>132.83000000000001</c:v>
                </c:pt>
              </c:numCache>
            </c:numRef>
          </c:val>
          <c:extLst>
            <c:ext xmlns:c16="http://schemas.microsoft.com/office/drawing/2014/chart" uri="{C3380CC4-5D6E-409C-BE32-E72D297353CC}">
              <c16:uniqueId val="{00000000-FCD3-4950-8F64-6D952AB8D3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FCD3-4950-8F64-6D952AB8D3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鹿沼市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96340</v>
      </c>
      <c r="AM8" s="71"/>
      <c r="AN8" s="71"/>
      <c r="AO8" s="71"/>
      <c r="AP8" s="71"/>
      <c r="AQ8" s="71"/>
      <c r="AR8" s="71"/>
      <c r="AS8" s="71"/>
      <c r="AT8" s="67">
        <f>データ!$S$6</f>
        <v>490.64</v>
      </c>
      <c r="AU8" s="68"/>
      <c r="AV8" s="68"/>
      <c r="AW8" s="68"/>
      <c r="AX8" s="68"/>
      <c r="AY8" s="68"/>
      <c r="AZ8" s="68"/>
      <c r="BA8" s="68"/>
      <c r="BB8" s="70">
        <f>データ!$T$6</f>
        <v>196.36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60.2</v>
      </c>
      <c r="J10" s="68"/>
      <c r="K10" s="68"/>
      <c r="L10" s="68"/>
      <c r="M10" s="68"/>
      <c r="N10" s="68"/>
      <c r="O10" s="69"/>
      <c r="P10" s="70">
        <f>データ!$P$6</f>
        <v>91.41</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87629</v>
      </c>
      <c r="AM10" s="71"/>
      <c r="AN10" s="71"/>
      <c r="AO10" s="71"/>
      <c r="AP10" s="71"/>
      <c r="AQ10" s="71"/>
      <c r="AR10" s="71"/>
      <c r="AS10" s="71"/>
      <c r="AT10" s="67">
        <f>データ!$V$6</f>
        <v>147.97999999999999</v>
      </c>
      <c r="AU10" s="68"/>
      <c r="AV10" s="68"/>
      <c r="AW10" s="68"/>
      <c r="AX10" s="68"/>
      <c r="AY10" s="68"/>
      <c r="AZ10" s="68"/>
      <c r="BA10" s="68"/>
      <c r="BB10" s="70">
        <f>データ!$W$6</f>
        <v>592.16999999999996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k9vDdk/00dfRlEmaT7HMDli/Cuc3M0e3hp3tjMA5/u7g2jNmpfOx+dEsLW6nOBUOSo2tZY0FuQy/AnzD7tbApw==" saltValue="NiNm14ji+TXXvKFbrOTC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92053</v>
      </c>
      <c r="D6" s="34">
        <f t="shared" si="3"/>
        <v>46</v>
      </c>
      <c r="E6" s="34">
        <f t="shared" si="3"/>
        <v>1</v>
      </c>
      <c r="F6" s="34">
        <f t="shared" si="3"/>
        <v>0</v>
      </c>
      <c r="G6" s="34">
        <f t="shared" si="3"/>
        <v>1</v>
      </c>
      <c r="H6" s="34" t="str">
        <f t="shared" si="3"/>
        <v>栃木県　鹿沼市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60.2</v>
      </c>
      <c r="P6" s="35">
        <f t="shared" si="3"/>
        <v>91.41</v>
      </c>
      <c r="Q6" s="35">
        <f t="shared" si="3"/>
        <v>2475</v>
      </c>
      <c r="R6" s="35">
        <f t="shared" si="3"/>
        <v>96340</v>
      </c>
      <c r="S6" s="35">
        <f t="shared" si="3"/>
        <v>490.64</v>
      </c>
      <c r="T6" s="35">
        <f t="shared" si="3"/>
        <v>196.36</v>
      </c>
      <c r="U6" s="35">
        <f t="shared" si="3"/>
        <v>87629</v>
      </c>
      <c r="V6" s="35">
        <f t="shared" si="3"/>
        <v>147.97999999999999</v>
      </c>
      <c r="W6" s="35">
        <f t="shared" si="3"/>
        <v>592.16999999999996</v>
      </c>
      <c r="X6" s="36">
        <f>IF(X7="",NA(),X7)</f>
        <v>128.94</v>
      </c>
      <c r="Y6" s="36">
        <f t="shared" ref="Y6:AG6" si="4">IF(Y7="",NA(),Y7)</f>
        <v>111.08</v>
      </c>
      <c r="Z6" s="36">
        <f t="shared" si="4"/>
        <v>118.32</v>
      </c>
      <c r="AA6" s="36">
        <f t="shared" si="4"/>
        <v>111.09</v>
      </c>
      <c r="AB6" s="36">
        <f t="shared" si="4"/>
        <v>117.85</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583.02</v>
      </c>
      <c r="AU6" s="36">
        <f t="shared" ref="AU6:BC6" si="6">IF(AU7="",NA(),AU7)</f>
        <v>364.6</v>
      </c>
      <c r="AV6" s="36">
        <f t="shared" si="6"/>
        <v>453.38</v>
      </c>
      <c r="AW6" s="36">
        <f t="shared" si="6"/>
        <v>446.05</v>
      </c>
      <c r="AX6" s="36">
        <f t="shared" si="6"/>
        <v>377.02</v>
      </c>
      <c r="AY6" s="36">
        <f t="shared" si="6"/>
        <v>357.82</v>
      </c>
      <c r="AZ6" s="36">
        <f t="shared" si="6"/>
        <v>355.5</v>
      </c>
      <c r="BA6" s="36">
        <f t="shared" si="6"/>
        <v>349.83</v>
      </c>
      <c r="BB6" s="36">
        <f t="shared" si="6"/>
        <v>360.86</v>
      </c>
      <c r="BC6" s="36">
        <f t="shared" si="6"/>
        <v>350.79</v>
      </c>
      <c r="BD6" s="35" t="str">
        <f>IF(BD7="","",IF(BD7="-","【-】","【"&amp;SUBSTITUTE(TEXT(BD7,"#,##0.00"),"-","△")&amp;"】"))</f>
        <v>【260.31】</v>
      </c>
      <c r="BE6" s="36">
        <f>IF(BE7="",NA(),BE7)</f>
        <v>317.77999999999997</v>
      </c>
      <c r="BF6" s="36">
        <f t="shared" ref="BF6:BN6" si="7">IF(BF7="",NA(),BF7)</f>
        <v>478.49</v>
      </c>
      <c r="BG6" s="36">
        <f t="shared" si="7"/>
        <v>459.23</v>
      </c>
      <c r="BH6" s="36">
        <f t="shared" si="7"/>
        <v>466.97</v>
      </c>
      <c r="BI6" s="36">
        <f t="shared" si="7"/>
        <v>490.43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126.8</v>
      </c>
      <c r="BQ6" s="36">
        <f t="shared" ref="BQ6:BY6" si="8">IF(BQ7="",NA(),BQ7)</f>
        <v>106.98</v>
      </c>
      <c r="BR6" s="36">
        <f t="shared" si="8"/>
        <v>115.54</v>
      </c>
      <c r="BS6" s="36">
        <f t="shared" si="8"/>
        <v>108.62</v>
      </c>
      <c r="BT6" s="36">
        <f t="shared" si="8"/>
        <v>115.18</v>
      </c>
      <c r="BU6" s="36">
        <f t="shared" si="8"/>
        <v>106.01</v>
      </c>
      <c r="BV6" s="36">
        <f t="shared" si="8"/>
        <v>104.57</v>
      </c>
      <c r="BW6" s="36">
        <f t="shared" si="8"/>
        <v>103.54</v>
      </c>
      <c r="BX6" s="36">
        <f t="shared" si="8"/>
        <v>103.32</v>
      </c>
      <c r="BY6" s="36">
        <f t="shared" si="8"/>
        <v>100.85</v>
      </c>
      <c r="BZ6" s="35" t="str">
        <f>IF(BZ7="","",IF(BZ7="-","【-】","【"&amp;SUBSTITUTE(TEXT(BZ7,"#,##0.00"),"-","△")&amp;"】"))</f>
        <v>【100.05】</v>
      </c>
      <c r="CA6" s="36">
        <f>IF(CA7="",NA(),CA7)</f>
        <v>124.11</v>
      </c>
      <c r="CB6" s="36">
        <f t="shared" ref="CB6:CJ6" si="9">IF(CB7="",NA(),CB7)</f>
        <v>135.38999999999999</v>
      </c>
      <c r="CC6" s="36">
        <f t="shared" si="9"/>
        <v>132.79</v>
      </c>
      <c r="CD6" s="36">
        <f t="shared" si="9"/>
        <v>142.07</v>
      </c>
      <c r="CE6" s="36">
        <f t="shared" si="9"/>
        <v>132.83000000000001</v>
      </c>
      <c r="CF6" s="36">
        <f t="shared" si="9"/>
        <v>162.24</v>
      </c>
      <c r="CG6" s="36">
        <f t="shared" si="9"/>
        <v>165.47</v>
      </c>
      <c r="CH6" s="36">
        <f t="shared" si="9"/>
        <v>167.46</v>
      </c>
      <c r="CI6" s="36">
        <f t="shared" si="9"/>
        <v>168.56</v>
      </c>
      <c r="CJ6" s="36">
        <f t="shared" si="9"/>
        <v>167.1</v>
      </c>
      <c r="CK6" s="35" t="str">
        <f>IF(CK7="","",IF(CK7="-","【-】","【"&amp;SUBSTITUTE(TEXT(CK7,"#,##0.00"),"-","△")&amp;"】"))</f>
        <v>【166.40】</v>
      </c>
      <c r="CL6" s="36">
        <f>IF(CL7="",NA(),CL7)</f>
        <v>64.489999999999995</v>
      </c>
      <c r="CM6" s="36">
        <f t="shared" ref="CM6:CU6" si="10">IF(CM7="",NA(),CM7)</f>
        <v>75.459999999999994</v>
      </c>
      <c r="CN6" s="36">
        <f t="shared" si="10"/>
        <v>75.17</v>
      </c>
      <c r="CO6" s="36">
        <f t="shared" si="10"/>
        <v>76.28</v>
      </c>
      <c r="CP6" s="36">
        <f t="shared" si="10"/>
        <v>76.790000000000006</v>
      </c>
      <c r="CQ6" s="36">
        <f t="shared" si="10"/>
        <v>59.11</v>
      </c>
      <c r="CR6" s="36">
        <f t="shared" si="10"/>
        <v>59.74</v>
      </c>
      <c r="CS6" s="36">
        <f t="shared" si="10"/>
        <v>59.46</v>
      </c>
      <c r="CT6" s="36">
        <f t="shared" si="10"/>
        <v>59.51</v>
      </c>
      <c r="CU6" s="36">
        <f t="shared" si="10"/>
        <v>59.91</v>
      </c>
      <c r="CV6" s="35" t="str">
        <f>IF(CV7="","",IF(CV7="-","【-】","【"&amp;SUBSTITUTE(TEXT(CV7,"#,##0.00"),"-","△")&amp;"】"))</f>
        <v>【60.69】</v>
      </c>
      <c r="CW6" s="36">
        <f>IF(CW7="",NA(),CW7)</f>
        <v>84.07</v>
      </c>
      <c r="CX6" s="36">
        <f t="shared" ref="CX6:DF6" si="11">IF(CX7="",NA(),CX7)</f>
        <v>79.09</v>
      </c>
      <c r="CY6" s="36">
        <f t="shared" si="11"/>
        <v>79.510000000000005</v>
      </c>
      <c r="CZ6" s="36">
        <f t="shared" si="11"/>
        <v>77.209999999999994</v>
      </c>
      <c r="DA6" s="36">
        <f t="shared" si="11"/>
        <v>78.680000000000007</v>
      </c>
      <c r="DB6" s="36">
        <f t="shared" si="11"/>
        <v>87.91</v>
      </c>
      <c r="DC6" s="36">
        <f t="shared" si="11"/>
        <v>87.28</v>
      </c>
      <c r="DD6" s="36">
        <f t="shared" si="11"/>
        <v>87.41</v>
      </c>
      <c r="DE6" s="36">
        <f t="shared" si="11"/>
        <v>87.08</v>
      </c>
      <c r="DF6" s="36">
        <f t="shared" si="11"/>
        <v>87.26</v>
      </c>
      <c r="DG6" s="35" t="str">
        <f>IF(DG7="","",IF(DG7="-","【-】","【"&amp;SUBSTITUTE(TEXT(DG7,"#,##0.00"),"-","△")&amp;"】"))</f>
        <v>【89.82】</v>
      </c>
      <c r="DH6" s="36">
        <f>IF(DH7="",NA(),DH7)</f>
        <v>47.63</v>
      </c>
      <c r="DI6" s="36">
        <f t="shared" ref="DI6:DQ6" si="12">IF(DI7="",NA(),DI7)</f>
        <v>41.7</v>
      </c>
      <c r="DJ6" s="36">
        <f t="shared" si="12"/>
        <v>42.55</v>
      </c>
      <c r="DK6" s="36">
        <f t="shared" si="12"/>
        <v>43.41</v>
      </c>
      <c r="DL6" s="36">
        <f t="shared" si="12"/>
        <v>43.68</v>
      </c>
      <c r="DM6" s="36">
        <f t="shared" si="12"/>
        <v>46.88</v>
      </c>
      <c r="DN6" s="36">
        <f t="shared" si="12"/>
        <v>46.94</v>
      </c>
      <c r="DO6" s="36">
        <f t="shared" si="12"/>
        <v>47.62</v>
      </c>
      <c r="DP6" s="36">
        <f t="shared" si="12"/>
        <v>48.55</v>
      </c>
      <c r="DQ6" s="36">
        <f t="shared" si="12"/>
        <v>49.2</v>
      </c>
      <c r="DR6" s="35" t="str">
        <f>IF(DR7="","",IF(DR7="-","【-】","【"&amp;SUBSTITUTE(TEXT(DR7,"#,##0.00"),"-","△")&amp;"】"))</f>
        <v>【50.19】</v>
      </c>
      <c r="DS6" s="36">
        <f>IF(DS7="",NA(),DS7)</f>
        <v>11.7</v>
      </c>
      <c r="DT6" s="36">
        <f t="shared" ref="DT6:EB6" si="13">IF(DT7="",NA(),DT7)</f>
        <v>8.3800000000000008</v>
      </c>
      <c r="DU6" s="36">
        <f t="shared" si="13"/>
        <v>10.52</v>
      </c>
      <c r="DV6" s="36">
        <f t="shared" si="13"/>
        <v>11.18</v>
      </c>
      <c r="DW6" s="36">
        <f t="shared" si="13"/>
        <v>12.52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0.77</v>
      </c>
      <c r="EE6" s="36">
        <f t="shared" ref="EE6:EM6" si="14">IF(EE7="",NA(),EE7)</f>
        <v>0.5</v>
      </c>
      <c r="EF6" s="36">
        <f t="shared" si="14"/>
        <v>0.53</v>
      </c>
      <c r="EG6" s="36">
        <f t="shared" si="14"/>
        <v>0.24</v>
      </c>
      <c r="EH6" s="36">
        <f t="shared" si="14"/>
        <v>1.26</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92053</v>
      </c>
      <c r="D7" s="38">
        <v>46</v>
      </c>
      <c r="E7" s="38">
        <v>1</v>
      </c>
      <c r="F7" s="38">
        <v>0</v>
      </c>
      <c r="G7" s="38">
        <v>1</v>
      </c>
      <c r="H7" s="38" t="s">
        <v>93</v>
      </c>
      <c r="I7" s="38" t="s">
        <v>94</v>
      </c>
      <c r="J7" s="38" t="s">
        <v>95</v>
      </c>
      <c r="K7" s="38" t="s">
        <v>96</v>
      </c>
      <c r="L7" s="38" t="s">
        <v>97</v>
      </c>
      <c r="M7" s="38" t="s">
        <v>98</v>
      </c>
      <c r="N7" s="39" t="s">
        <v>99</v>
      </c>
      <c r="O7" s="39">
        <v>60.2</v>
      </c>
      <c r="P7" s="39">
        <v>91.41</v>
      </c>
      <c r="Q7" s="39">
        <v>2475</v>
      </c>
      <c r="R7" s="39">
        <v>96340</v>
      </c>
      <c r="S7" s="39">
        <v>490.64</v>
      </c>
      <c r="T7" s="39">
        <v>196.36</v>
      </c>
      <c r="U7" s="39">
        <v>87629</v>
      </c>
      <c r="V7" s="39">
        <v>147.97999999999999</v>
      </c>
      <c r="W7" s="39">
        <v>592.16999999999996</v>
      </c>
      <c r="X7" s="39">
        <v>128.94</v>
      </c>
      <c r="Y7" s="39">
        <v>111.08</v>
      </c>
      <c r="Z7" s="39">
        <v>118.32</v>
      </c>
      <c r="AA7" s="39">
        <v>111.09</v>
      </c>
      <c r="AB7" s="39">
        <v>117.85</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583.02</v>
      </c>
      <c r="AU7" s="39">
        <v>364.6</v>
      </c>
      <c r="AV7" s="39">
        <v>453.38</v>
      </c>
      <c r="AW7" s="39">
        <v>446.05</v>
      </c>
      <c r="AX7" s="39">
        <v>377.02</v>
      </c>
      <c r="AY7" s="39">
        <v>357.82</v>
      </c>
      <c r="AZ7" s="39">
        <v>355.5</v>
      </c>
      <c r="BA7" s="39">
        <v>349.83</v>
      </c>
      <c r="BB7" s="39">
        <v>360.86</v>
      </c>
      <c r="BC7" s="39">
        <v>350.79</v>
      </c>
      <c r="BD7" s="39">
        <v>260.31</v>
      </c>
      <c r="BE7" s="39">
        <v>317.77999999999997</v>
      </c>
      <c r="BF7" s="39">
        <v>478.49</v>
      </c>
      <c r="BG7" s="39">
        <v>459.23</v>
      </c>
      <c r="BH7" s="39">
        <v>466.97</v>
      </c>
      <c r="BI7" s="39">
        <v>490.43</v>
      </c>
      <c r="BJ7" s="39">
        <v>307.45999999999998</v>
      </c>
      <c r="BK7" s="39">
        <v>312.58</v>
      </c>
      <c r="BL7" s="39">
        <v>314.87</v>
      </c>
      <c r="BM7" s="39">
        <v>309.27999999999997</v>
      </c>
      <c r="BN7" s="39">
        <v>322.92</v>
      </c>
      <c r="BO7" s="39">
        <v>275.67</v>
      </c>
      <c r="BP7" s="39">
        <v>126.8</v>
      </c>
      <c r="BQ7" s="39">
        <v>106.98</v>
      </c>
      <c r="BR7" s="39">
        <v>115.54</v>
      </c>
      <c r="BS7" s="39">
        <v>108.62</v>
      </c>
      <c r="BT7" s="39">
        <v>115.18</v>
      </c>
      <c r="BU7" s="39">
        <v>106.01</v>
      </c>
      <c r="BV7" s="39">
        <v>104.57</v>
      </c>
      <c r="BW7" s="39">
        <v>103.54</v>
      </c>
      <c r="BX7" s="39">
        <v>103.32</v>
      </c>
      <c r="BY7" s="39">
        <v>100.85</v>
      </c>
      <c r="BZ7" s="39">
        <v>100.05</v>
      </c>
      <c r="CA7" s="39">
        <v>124.11</v>
      </c>
      <c r="CB7" s="39">
        <v>135.38999999999999</v>
      </c>
      <c r="CC7" s="39">
        <v>132.79</v>
      </c>
      <c r="CD7" s="39">
        <v>142.07</v>
      </c>
      <c r="CE7" s="39">
        <v>132.83000000000001</v>
      </c>
      <c r="CF7" s="39">
        <v>162.24</v>
      </c>
      <c r="CG7" s="39">
        <v>165.47</v>
      </c>
      <c r="CH7" s="39">
        <v>167.46</v>
      </c>
      <c r="CI7" s="39">
        <v>168.56</v>
      </c>
      <c r="CJ7" s="39">
        <v>167.1</v>
      </c>
      <c r="CK7" s="39">
        <v>166.4</v>
      </c>
      <c r="CL7" s="39">
        <v>64.489999999999995</v>
      </c>
      <c r="CM7" s="39">
        <v>75.459999999999994</v>
      </c>
      <c r="CN7" s="39">
        <v>75.17</v>
      </c>
      <c r="CO7" s="39">
        <v>76.28</v>
      </c>
      <c r="CP7" s="39">
        <v>76.790000000000006</v>
      </c>
      <c r="CQ7" s="39">
        <v>59.11</v>
      </c>
      <c r="CR7" s="39">
        <v>59.74</v>
      </c>
      <c r="CS7" s="39">
        <v>59.46</v>
      </c>
      <c r="CT7" s="39">
        <v>59.51</v>
      </c>
      <c r="CU7" s="39">
        <v>59.91</v>
      </c>
      <c r="CV7" s="39">
        <v>60.69</v>
      </c>
      <c r="CW7" s="39">
        <v>84.07</v>
      </c>
      <c r="CX7" s="39">
        <v>79.09</v>
      </c>
      <c r="CY7" s="39">
        <v>79.510000000000005</v>
      </c>
      <c r="CZ7" s="39">
        <v>77.209999999999994</v>
      </c>
      <c r="DA7" s="39">
        <v>78.680000000000007</v>
      </c>
      <c r="DB7" s="39">
        <v>87.91</v>
      </c>
      <c r="DC7" s="39">
        <v>87.28</v>
      </c>
      <c r="DD7" s="39">
        <v>87.41</v>
      </c>
      <c r="DE7" s="39">
        <v>87.08</v>
      </c>
      <c r="DF7" s="39">
        <v>87.26</v>
      </c>
      <c r="DG7" s="39">
        <v>89.82</v>
      </c>
      <c r="DH7" s="39">
        <v>47.63</v>
      </c>
      <c r="DI7" s="39">
        <v>41.7</v>
      </c>
      <c r="DJ7" s="39">
        <v>42.55</v>
      </c>
      <c r="DK7" s="39">
        <v>43.41</v>
      </c>
      <c r="DL7" s="39">
        <v>43.68</v>
      </c>
      <c r="DM7" s="39">
        <v>46.88</v>
      </c>
      <c r="DN7" s="39">
        <v>46.94</v>
      </c>
      <c r="DO7" s="39">
        <v>47.62</v>
      </c>
      <c r="DP7" s="39">
        <v>48.55</v>
      </c>
      <c r="DQ7" s="39">
        <v>49.2</v>
      </c>
      <c r="DR7" s="39">
        <v>50.19</v>
      </c>
      <c r="DS7" s="39">
        <v>11.7</v>
      </c>
      <c r="DT7" s="39">
        <v>8.3800000000000008</v>
      </c>
      <c r="DU7" s="39">
        <v>10.52</v>
      </c>
      <c r="DV7" s="39">
        <v>11.18</v>
      </c>
      <c r="DW7" s="39">
        <v>12.52</v>
      </c>
      <c r="DX7" s="39">
        <v>13.39</v>
      </c>
      <c r="DY7" s="39">
        <v>14.48</v>
      </c>
      <c r="DZ7" s="39">
        <v>16.27</v>
      </c>
      <c r="EA7" s="39">
        <v>17.11</v>
      </c>
      <c r="EB7" s="39">
        <v>18.329999999999998</v>
      </c>
      <c r="EC7" s="39">
        <v>20.63</v>
      </c>
      <c r="ED7" s="39">
        <v>0.77</v>
      </c>
      <c r="EE7" s="39">
        <v>0.5</v>
      </c>
      <c r="EF7" s="39">
        <v>0.53</v>
      </c>
      <c r="EG7" s="39">
        <v>0.24</v>
      </c>
      <c r="EH7" s="39">
        <v>1.26</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2022-01-31T01:43:01Z</cp:lastPrinted>
  <dcterms:created xsi:type="dcterms:W3CDTF">2021-12-03T06:45:37Z</dcterms:created>
  <dcterms:modified xsi:type="dcterms:W3CDTF">2022-02-22T08:49:11Z</dcterms:modified>
  <cp:category/>
</cp:coreProperties>
</file>