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6日光市○\"/>
    </mc:Choice>
  </mc:AlternateContent>
  <xr:revisionPtr revIDLastSave="0" documentId="13_ncr:1_{EC60D57E-A186-4EEC-A639-239EDAAD81B5}" xr6:coauthVersionLast="47" xr6:coauthVersionMax="47" xr10:uidLastSave="{00000000-0000-0000-0000-000000000000}"/>
  <workbookProtection workbookAlgorithmName="SHA-512" workbookHashValue="HqaKNMixGlGs1EM7Tbky/PkwfzfgefIcS4+91KQiwu67896Ft5N6hwdZAQkC985WKu8sfmzDcSID8qvKuuNtcA==" workbookSaltValue="gm/mEHjtRWEFezdI6Hmfqg==" workbookSpinCount="100000" lockStructure="1"/>
  <bookViews>
    <workbookView xWindow="28680" yWindow="16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BB10" i="4"/>
  <c r="AT10" i="4"/>
  <c r="AL10" i="4"/>
  <c r="W10" i="4"/>
  <c r="I10" i="4"/>
  <c r="B10"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<sst xmlns="http://schemas.openxmlformats.org/spreadsheetml/2006/main" count="228" uniqueCount="114">
  <si>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</si>
  <si>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</si>
  <si>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</si>
  <si>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</si>
  <si>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</si>
  <si>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</si>
  <si>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</si>
  <si>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</si>
  <si>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</si>
  <si>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</si>
  <si>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</si>
  <si>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</si>
  <si>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</si>
  <si>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</si>
  <si>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</si>
  <si>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</si>
  <si>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</si>
  <si>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</si>
  <si>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</si>
  <si>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</si>
  <si>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</si>
  <si>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</si>
  <si>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</si>
  <si>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</si>
  <si>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</si>
  <si>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</si>
  <si>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</si>
  <si>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</si>
  <si>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</si>
  <si>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</si>
  <si>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</si>
  <si>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</si>
  <si>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</si>
  <si>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</si>
  <si>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</si>
  <si>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</si>
  <si>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</si>
  <si>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</si>
  <si>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</si>
  <si>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</si>
  <si>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</si>
  <si>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</si>
  <si>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</si>
  <si>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</si>
  <si>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</si>
  <si>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</si>
  <si>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</si>
  <si>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</si>
  <si>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</si>
  <si>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</si>
  <si>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</si>
  <si>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</si>
  <si>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</si>
  <si>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</si>
  <si>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</si>
  <si>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</si>
  <si>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</si>
  <si>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</si>
  <si>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</si>
  <si>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</si>
  <si>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</si>
  <si>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</si>
  <si>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</si>
  <si>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</si>
  <si>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</si>
  <si>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</si>
  <si>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</si>
  <si>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</si>
  <si>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</si>
  <si>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</si>
  <si>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</si>
  <si>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</si>
  <si>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</si>
  <si>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</si>
  <si>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</si>
  <si>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</si>
  <si>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</si>
  <si>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</si>
  <si>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</si>
  <si>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</si>
  <si>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</si>
  <si>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</si>
  <si>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</si>
  <si>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</si>
  <si>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</si>
  <si>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</si>
  <si>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</si>
  <si>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</si>
  <si>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</si>
  <si>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</si>
  <si>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</si>
  <si>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</si>
  <si>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</si>
  <si>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</si>
  <si>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</si>
  <si>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</si>
  <si>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</si>
  <si>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</si>
  <si>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</si>
  <si>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</si>
  <si>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</si>
  <si>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</si>
  <si>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</si>
  <si>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</si>
  <si>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</si>
  <si>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</si>
  <si>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</si>
  <si>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</si>
  <si>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</si>
  <si>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</si>
  <si>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</si>
  <si>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4年度の経営状況として、収入面では、新型コロナウイルス感染症の影響により水需要が低下していた大口利用者（ホテル、旅館等）の回復により、給水収益は増加した。費用面については電気料金の高騰による動力費の増により費用全体として増加となった。
　これらの要因により、経常収支が赤字となり、「①経常収支比率」が100%を下回り、「②累積欠損金比率」が約1％となった。また「⑤料金回収率」は前年度より値が低下し、類似団体と比較すると低い水準にあり、「⑥給水原価」については微増となった。
　「④企業債残高対給水収益比率」は給水収益の増に伴い微減となったが、類似団体と比較すると高い状態にあることから、今後も継続して計画的に企業債を利用し、適正な事業運営努めていく。
　効率性について、「⑦施設利用率」は35.27％と低調であり、類似団体と比較して約24％低い状況である。要因については、観光地の為に水需要の繁閑差が激しいこと等によるものである。
　また、「⑧有収率」は減となり、類似団体と比較すると5％以上低い状況である。引き続き、漏水調査、修繕を行い、効率的な施設運営に努めていく。
　今後も、給水人口の減少及び有収水量の減少は続いていくと予想されることから、施設の統廃合や施設規模の見直し等、適正規模による事業運営に努める必要がある。</t>
    <rPh sb="21" eb="23">
      <t>シンガタ</t>
    </rPh>
    <rPh sb="30" eb="33">
      <t>カンセンショウ</t>
    </rPh>
    <rPh sb="34" eb="36">
      <t>エイキョウ</t>
    </rPh>
    <rPh sb="39" eb="40">
      <t>ミズ</t>
    </rPh>
    <rPh sb="40" eb="42">
      <t>ジュヨウ</t>
    </rPh>
    <rPh sb="43" eb="45">
      <t>テイカ</t>
    </rPh>
    <rPh sb="49" eb="51">
      <t>オオクチ</t>
    </rPh>
    <rPh sb="51" eb="54">
      <t>リヨウシャ</t>
    </rPh>
    <rPh sb="59" eb="61">
      <t>リョカン</t>
    </rPh>
    <rPh sb="61" eb="62">
      <t>トウ</t>
    </rPh>
    <rPh sb="64" eb="66">
      <t>カイフク</t>
    </rPh>
    <rPh sb="88" eb="90">
      <t>デンキ</t>
    </rPh>
    <rPh sb="90" eb="92">
      <t>リョウキン</t>
    </rPh>
    <rPh sb="93" eb="95">
      <t>コウトウ</t>
    </rPh>
    <rPh sb="98" eb="100">
      <t>ドウリョク</t>
    </rPh>
    <rPh sb="100" eb="101">
      <t>ヒ</t>
    </rPh>
    <rPh sb="102" eb="103">
      <t>ゾウ</t>
    </rPh>
    <rPh sb="113" eb="115">
      <t>ゾウカ</t>
    </rPh>
    <rPh sb="158" eb="160">
      <t>シタマワ</t>
    </rPh>
    <rPh sb="173" eb="174">
      <t>ヤク</t>
    </rPh>
    <rPh sb="199" eb="201">
      <t>テイカ</t>
    </rPh>
    <rPh sb="258" eb="260">
      <t>キュウスイ</t>
    </rPh>
    <rPh sb="260" eb="262">
      <t>シュウエキ</t>
    </rPh>
    <rPh sb="263" eb="264">
      <t>ゾウ</t>
    </rPh>
    <rPh sb="265" eb="266">
      <t>トモナ</t>
    </rPh>
    <rPh sb="267" eb="268">
      <t>ビ</t>
    </rPh>
    <rPh sb="268" eb="269">
      <t>ゲン</t>
    </rPh>
    <phoneticPr fontId="4"/>
  </si>
  <si>
    <t>　「①有形固定資産減価償却率」について、増加傾向にあり、類似団体より高い水準となっている。今後、計画的な施設の更新に努めていく必要がある。
　「②管路経年化率」について、前年度と同水準となっており、類似団体と比較すると低い水準である。
　「③管路更新率」について、1％に満たず、類似団体と比較しても低い水準にある。今後、予防保全やアセットマネジメント等の取組みに努めていく必要がある。</t>
    <rPh sb="85" eb="88">
      <t>ゼンネンド</t>
    </rPh>
    <phoneticPr fontId="4"/>
  </si>
  <si>
    <t>　令和4年度の経営状況は、新型コロナウイルス感染症の影響からの回復により給水収益が増加したものの、電気料金の高騰により費用が増加し経常収支が赤字となった。今後も給水人口の減少及び有収水量の減少は続くと推測され、厳しい状況になる。
　また、施設の老朽化による維持、更新費用の増加が懸念される。このような状況の中、その費用の確保については施設の統廃合やダウンサイジング等により、一層維持管理費削減に取り組むとともに、適正な水道料金により給水収益を確保する必要がある。</t>
    <rPh sb="62" eb="6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</si>
</sst>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0.56000000000000005</c:v>
                </c:pt>
                <c:pt idx="1">
                  <c:v>0.5</c:v>
                </c:pt>
                <c:pt idx="2">
                  <c:v>0.31</c:v>
                </c:pt>
                <c:pt idx="3">
                  <c:v>0.31</c:v>
                </c:pt>
                <c:pt idx="4">
                  <c:v>0.42</c:v>
                </c:pt>
              </c:numCache>
            </c:numRef>
          </c:val>
          <c:extLst>
            <c:ext xmlns:c16="http://schemas.microsoft.com/office/drawing/2014/chart" uri="{C3380CC4-5D6E-409C-BE32-E72D297353CC}">
              <c16:uniqueId val="{00000000-3FC7-4F70-85E0-3B3AEEE7C9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3FC7-4F70-85E0-3B3AEEE7C9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38.04</c:v>
                </c:pt>
                <c:pt idx="1">
                  <c:v>36.65</c:v>
                </c:pt>
                <c:pt idx="2">
                  <c:v>35.49</c:v>
                </c:pt>
                <c:pt idx="3">
                  <c:v>34.79</c:v>
                </c:pt>
                <c:pt idx="4">
                  <c:v>35.270000000000003</c:v>
                </c:pt>
              </c:numCache>
            </c:numRef>
          </c:val>
          <c:extLst>
            <c:ext xmlns:c16="http://schemas.microsoft.com/office/drawing/2014/chart" uri="{C3380CC4-5D6E-409C-BE32-E72D297353CC}">
              <c16:uniqueId val="{00000000-CDF6-42C1-A6AD-FC30BA81E4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CDF6-42C1-A6AD-FC30BA81E4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81.900000000000006</c:v>
                </c:pt>
                <c:pt idx="1">
                  <c:v>81.83</c:v>
                </c:pt>
                <c:pt idx="2">
                  <c:v>81.44</c:v>
                </c:pt>
                <c:pt idx="3">
                  <c:v>81.39</c:v>
                </c:pt>
                <c:pt idx="4">
                  <c:v>81.34</c:v>
                </c:pt>
              </c:numCache>
            </c:numRef>
          </c:val>
          <c:extLst>
            <c:ext xmlns:c16="http://schemas.microsoft.com/office/drawing/2014/chart" uri="{C3380CC4-5D6E-409C-BE32-E72D297353CC}">
              <c16:uniqueId val="{00000000-BC60-4079-B106-2413C91307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C60-4079-B106-2413C91307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102.82</c:v>
                </c:pt>
                <c:pt idx="1">
                  <c:v>102.33</c:v>
                </c:pt>
                <c:pt idx="2">
                  <c:v>96.46</c:v>
                </c:pt>
                <c:pt idx="3">
                  <c:v>100.19</c:v>
                </c:pt>
                <c:pt idx="4">
                  <c:v>98.94</c:v>
                </c:pt>
              </c:numCache>
            </c:numRef>
          </c:val>
          <c:extLst>
            <c:ext xmlns:c16="http://schemas.microsoft.com/office/drawing/2014/chart" uri="{C3380CC4-5D6E-409C-BE32-E72D297353CC}">
              <c16:uniqueId val="{00000000-C822-435D-BF44-C256E82015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822-435D-BF44-C256E82015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49.23</c:v>
                </c:pt>
                <c:pt idx="1">
                  <c:v>50.86</c:v>
                </c:pt>
                <c:pt idx="2">
                  <c:v>52.6</c:v>
                </c:pt>
                <c:pt idx="3">
                  <c:v>54.25</c:v>
                </c:pt>
                <c:pt idx="4">
                  <c:v>54.82</c:v>
                </c:pt>
              </c:numCache>
            </c:numRef>
          </c:val>
          <c:extLst>
            <c:ext xmlns:c16="http://schemas.microsoft.com/office/drawing/2014/chart" uri="{C3380CC4-5D6E-409C-BE32-E72D297353CC}">
              <c16:uniqueId val="{00000000-0AAF-4930-B60F-78B9AFEADC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0AAF-4930-B60F-78B9AFEADC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7.02</c:v>
                </c:pt>
                <c:pt idx="1">
                  <c:v>9.0500000000000007</c:v>
                </c:pt>
                <c:pt idx="2">
                  <c:v>9.2799999999999994</c:v>
                </c:pt>
                <c:pt idx="3">
                  <c:v>9.2899999999999991</c:v>
                </c:pt>
                <c:pt idx="4">
                  <c:v>9.06</c:v>
                </c:pt>
              </c:numCache>
            </c:numRef>
          </c:val>
          <c:extLst>
            <c:ext xmlns:c16="http://schemas.microsoft.com/office/drawing/2014/chart" uri="{C3380CC4-5D6E-409C-BE32-E72D297353CC}">
              <c16:uniqueId val="{00000000-24AF-4FFD-B282-02F96272D3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4AF-4FFD-B282-02F96272D3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7.28</c:v>
                </c:pt>
                <c:pt idx="3">
                  <c:v>0</c:v>
                </c:pt>
                <c:pt idx="4" formatCode="#,##0.00;&quot;△&quot;#,##0.00;&quot;-&quot;">
                  <c:v>1.21</c:v>
                </c:pt>
              </c:numCache>
            </c:numRef>
          </c:val>
          <c:extLst>
            <c:ext xmlns:c16="http://schemas.microsoft.com/office/drawing/2014/chart" uri="{C3380CC4-5D6E-409C-BE32-E72D297353CC}">
              <c16:uniqueId val="{00000000-C66D-4638-8DCA-41CCEF44A0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C66D-4638-8DCA-41CCEF44A0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316.8</c:v>
                </c:pt>
                <c:pt idx="1">
                  <c:v>299.35000000000002</c:v>
                </c:pt>
                <c:pt idx="2">
                  <c:v>278.31</c:v>
                </c:pt>
                <c:pt idx="3">
                  <c:v>250.41</c:v>
                </c:pt>
                <c:pt idx="4">
                  <c:v>288.88</c:v>
                </c:pt>
              </c:numCache>
            </c:numRef>
          </c:val>
          <c:extLst>
            <c:ext xmlns:c16="http://schemas.microsoft.com/office/drawing/2014/chart" uri="{C3380CC4-5D6E-409C-BE32-E72D297353CC}">
              <c16:uniqueId val="{00000000-82C3-45B1-9B86-AD0AC84843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82C3-45B1-9B86-AD0AC84843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463.92</c:v>
                </c:pt>
                <c:pt idx="1">
                  <c:v>450.91</c:v>
                </c:pt>
                <c:pt idx="2">
                  <c:v>480.19</c:v>
                </c:pt>
                <c:pt idx="3">
                  <c:v>447.31</c:v>
                </c:pt>
                <c:pt idx="4">
                  <c:v>439.39</c:v>
                </c:pt>
              </c:numCache>
            </c:numRef>
          </c:val>
          <c:extLst>
            <c:ext xmlns:c16="http://schemas.microsoft.com/office/drawing/2014/chart" uri="{C3380CC4-5D6E-409C-BE32-E72D297353CC}">
              <c16:uniqueId val="{00000000-BFD1-409D-9B61-3819E193B2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BFD1-409D-9B61-3819E193B2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97.88</c:v>
                </c:pt>
                <c:pt idx="1">
                  <c:v>96.78</c:v>
                </c:pt>
                <c:pt idx="2">
                  <c:v>90.1</c:v>
                </c:pt>
                <c:pt idx="3">
                  <c:v>94</c:v>
                </c:pt>
                <c:pt idx="4">
                  <c:v>93.06</c:v>
                </c:pt>
              </c:numCache>
            </c:numRef>
          </c:val>
          <c:extLst>
            <c:ext xmlns:c16="http://schemas.microsoft.com/office/drawing/2014/chart" uri="{C3380CC4-5D6E-409C-BE32-E72D297353CC}">
              <c16:uniqueId val="{00000000-C1F5-4BB9-827B-AA7BB68650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C1F5-4BB9-827B-AA7BB68650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144.02000000000001</c:v>
                </c:pt>
                <c:pt idx="1">
                  <c:v>145.58000000000001</c:v>
                </c:pt>
                <c:pt idx="2">
                  <c:v>145.9</c:v>
                </c:pt>
                <c:pt idx="3">
                  <c:v>147.38999999999999</c:v>
                </c:pt>
                <c:pt idx="4">
                  <c:v>149.99</c:v>
                </c:pt>
              </c:numCache>
            </c:numRef>
          </c:val>
          <c:extLst>
            <c:ext xmlns:c16="http://schemas.microsoft.com/office/drawing/2014/chart" uri="{C3380CC4-5D6E-409C-BE32-E72D297353CC}">
              <c16:uniqueId val="{00000000-FDEF-47C0-B587-2623B60201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FDEF-47C0-B587-2623B60201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日光市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77546</v>
      </c>
      <c r="AM8" s="45"/>
      <c r="AN8" s="45"/>
      <c r="AO8" s="45"/>
      <c r="AP8" s="45"/>
      <c r="AQ8" s="45"/>
      <c r="AR8" s="45"/>
      <c r="AS8" s="45"/>
      <c r="AT8" s="46">
        <f>データ!$S$6</f>
        <v>1449.83</v>
      </c>
      <c r="AU8" s="47"/>
      <c r="AV8" s="47"/>
      <c r="AW8" s="47"/>
      <c r="AX8" s="47"/>
      <c r="AY8" s="47"/>
      <c r="AZ8" s="47"/>
      <c r="BA8" s="47"/>
      <c r="BB8" s="48">
        <f>データ!$T$6</f>
        <v>53.49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70.52</v>
      </c>
      <c r="J10" s="47"/>
      <c r="K10" s="47"/>
      <c r="L10" s="47"/>
      <c r="M10" s="47"/>
      <c r="N10" s="47"/>
      <c r="O10" s="81"/>
      <c r="P10" s="48">
        <f>データ!$P$6</f>
        <v>97.82</v>
      </c>
      <c r="Q10" s="48"/>
      <c r="R10" s="48"/>
      <c r="S10" s="48"/>
      <c r="T10" s="48"/>
      <c r="U10" s="48"/>
      <c r="V10" s="48"/>
      <c r="W10" s="45">
        <f>データ!$Q$6</f>
        <v>2447</v>
      </c>
      <c r="X10" s="45"/>
      <c r="Y10" s="45"/>
      <c r="Z10" s="45"/>
      <c r="AA10" s="45"/>
      <c r="AB10" s="45"/>
      <c r="AC10" s="45"/>
      <c r="AD10" s="2"/>
      <c r="AE10" s="2"/>
      <c r="AF10" s="2"/>
      <c r="AG10" s="2"/>
      <c r="AH10" s="2"/>
      <c r="AI10" s="2"/>
      <c r="AJ10" s="2"/>
      <c r="AK10" s="2"/>
      <c r="AL10" s="45">
        <f>データ!$U$6</f>
        <v>75678</v>
      </c>
      <c r="AM10" s="45"/>
      <c r="AN10" s="45"/>
      <c r="AO10" s="45"/>
      <c r="AP10" s="45"/>
      <c r="AQ10" s="45"/>
      <c r="AR10" s="45"/>
      <c r="AS10" s="45"/>
      <c r="AT10" s="46">
        <f>データ!$V$6</f>
        <v>201.9</v>
      </c>
      <c r="AU10" s="47"/>
      <c r="AV10" s="47"/>
      <c r="AW10" s="47"/>
      <c r="AX10" s="47"/>
      <c r="AY10" s="47"/>
      <c r="AZ10" s="47"/>
      <c r="BA10" s="47"/>
      <c r="BB10" s="48">
        <f>データ!$W$6</f>
        <v>374.83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2"/>
      <c r="BN59" s="82"/>
      <c r="BO59" s="82"/>
      <c r="BP59" s="82"/>
      <c r="BQ59" s="82"/>
      <c r="BR59" s="82"/>
      <c r="BS59" s="82"/>
      <c r="BT59" s="82"/>
      <c r="BU59" s="82"/>
      <c r="BV59" s="82"/>
      <c r="BW59" s="82"/>
      <c r="BX59" s="82"/>
      <c r="BY59" s="82"/>
      <c r="BZ59" s="83"/>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2"/>
      <c r="BN60" s="82"/>
      <c r="BO60" s="82"/>
      <c r="BP60" s="82"/>
      <c r="BQ60" s="82"/>
      <c r="BR60" s="82"/>
      <c r="BS60" s="82"/>
      <c r="BT60" s="82"/>
      <c r="BU60" s="82"/>
      <c r="BV60" s="82"/>
      <c r="BW60" s="82"/>
      <c r="BX60" s="82"/>
      <c r="BY60" s="82"/>
      <c r="BZ60" s="8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rt5wcMqFtEJsg9M+IcsWP9FxM5J/Mvfyg+eMTREF8+vv6MljnUqvUQ7KuYIxeJGyQPOkxn68eIB2pFyLaGoVQ==" saltValue="bWijdcNe/B0emx0MQdsO/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92061</v>
      </c>
      <c r="D6" s="20">
        <f t="shared" si="3"/>
        <v>46</v>
      </c>
      <c r="E6" s="20">
        <f t="shared" si="3"/>
        <v>1</v>
      </c>
      <c r="F6" s="20">
        <f t="shared" si="3"/>
        <v>0</v>
      </c>
      <c r="G6" s="20">
        <f t="shared" si="3"/>
        <v>1</v>
      </c>
      <c r="H6" s="20" t="str">
        <f t="shared" si="3"/>
        <v>栃木県　日光市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70.52</v>
      </c>
      <c r="P6" s="21">
        <f t="shared" si="3"/>
        <v>97.82</v>
      </c>
      <c r="Q6" s="21">
        <f t="shared" si="3"/>
        <v>2447</v>
      </c>
      <c r="R6" s="21">
        <f t="shared" si="3"/>
        <v>77546</v>
      </c>
      <c r="S6" s="21">
        <f t="shared" si="3"/>
        <v>1449.83</v>
      </c>
      <c r="T6" s="21">
        <f t="shared" si="3"/>
        <v>53.49</v>
      </c>
      <c r="U6" s="21">
        <f t="shared" si="3"/>
        <v>75678</v>
      </c>
      <c r="V6" s="21">
        <f t="shared" si="3"/>
        <v>201.9</v>
      </c>
      <c r="W6" s="21">
        <f t="shared" si="3"/>
        <v>374.83</v>
      </c>
      <c r="X6" s="22">
        <f>IF(X7="",NA(),X7)</f>
        <v>102.82</v>
      </c>
      <c r="Y6" s="22">
        <f t="shared" ref="Y6:AG6" si="4">IF(Y7="",NA(),Y7)</f>
        <v>102.33</v>
      </c>
      <c r="Z6" s="22">
        <f t="shared" si="4"/>
        <v>96.46</v>
      </c>
      <c r="AA6" s="22">
        <f t="shared" si="4"/>
        <v>100.19</v>
      </c>
      <c r="AB6" s="22">
        <f t="shared" si="4"/>
        <v>98.94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2">
        <f t="shared" si="5"/>
        <v>7.28</v>
      </c>
      <c r="AL6" s="21">
        <f t="shared" si="5"/>
        <v>0</v>
      </c>
      <c r="AM6" s="22">
        <f t="shared" si="5"/>
        <v>1.21</v>
      </c>
      <c r="AN6" s="22">
        <f t="shared" si="5"/>
        <v>1.03</v>
      </c>
      <c r="AO6" s="22">
        <f t="shared" si="5"/>
        <v>0.78</v>
      </c>
      <c r="AP6" s="22">
        <f t="shared" si="5"/>
        <v>0.92</v>
      </c>
      <c r="AQ6" s="22">
        <f t="shared" si="5"/>
        <v>0.87</v>
      </c>
      <c r="AR6" s="22">
        <f t="shared" si="5"/>
        <v>0.93</v>
      </c>
      <c r="AS6" s="21" t="str">
        <f>IF(AS7="","",IF(AS7="-","【-】","【"&amp;SUBSTITUTE(TEXT(AS7,"#,##0.00"),"-","△")&amp;"】"))</f>
        <v>【1.34】</v>
      </c>
      <c r="AT6" s="22">
        <f>IF(AT7="",NA(),AT7)</f>
        <v>316.8</v>
      </c>
      <c r="AU6" s="22">
        <f t="shared" ref="AU6:BC6" si="6">IF(AU7="",NA(),AU7)</f>
        <v>299.35000000000002</v>
      </c>
      <c r="AV6" s="22">
        <f t="shared" si="6"/>
        <v>278.31</v>
      </c>
      <c r="AW6" s="22">
        <f t="shared" si="6"/>
        <v>250.41</v>
      </c>
      <c r="AX6" s="22">
        <f t="shared" si="6"/>
        <v>288.88</v>
      </c>
      <c r="AY6" s="22">
        <f t="shared" si="6"/>
        <v>349.83</v>
      </c>
      <c r="AZ6" s="22">
        <f t="shared" si="6"/>
        <v>360.86</v>
      </c>
      <c r="BA6" s="22">
        <f t="shared" si="6"/>
        <v>350.79</v>
      </c>
      <c r="BB6" s="22">
        <f t="shared" si="6"/>
        <v>354.57</v>
      </c>
      <c r="BC6" s="22">
        <f t="shared" si="6"/>
        <v>357.74</v>
      </c>
      <c r="BD6" s="21" t="str">
        <f>IF(BD7="","",IF(BD7="-","【-】","【"&amp;SUBSTITUTE(TEXT(BD7,"#,##0.00"),"-","△")&amp;"】"))</f>
        <v>【252.29】</v>
      </c>
      <c r="BE6" s="22">
        <f>IF(BE7="",NA(),BE7)</f>
        <v>463.92</v>
      </c>
      <c r="BF6" s="22">
        <f t="shared" ref="BF6:BN6" si="7">IF(BF7="",NA(),BF7)</f>
        <v>450.91</v>
      </c>
      <c r="BG6" s="22">
        <f t="shared" si="7"/>
        <v>480.19</v>
      </c>
      <c r="BH6" s="22">
        <f t="shared" si="7"/>
        <v>447.31</v>
      </c>
      <c r="BI6" s="22">
        <f t="shared" si="7"/>
        <v>439.39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97.88</v>
      </c>
      <c r="BQ6" s="22">
        <f t="shared" ref="BQ6:BY6" si="8">IF(BQ7="",NA(),BQ7)</f>
        <v>96.78</v>
      </c>
      <c r="BR6" s="22">
        <f t="shared" si="8"/>
        <v>90.1</v>
      </c>
      <c r="BS6" s="22">
        <f t="shared" si="8"/>
        <v>94</v>
      </c>
      <c r="BT6" s="22">
        <f t="shared" si="8"/>
        <v>93.06</v>
      </c>
      <c r="BU6" s="22">
        <f t="shared" si="8"/>
        <v>103.54</v>
      </c>
      <c r="BV6" s="22">
        <f t="shared" si="8"/>
        <v>103.32</v>
      </c>
      <c r="BW6" s="22">
        <f t="shared" si="8"/>
        <v>100.85</v>
      </c>
      <c r="BX6" s="22">
        <f t="shared" si="8"/>
        <v>103.79</v>
      </c>
      <c r="BY6" s="22">
        <f t="shared" si="8"/>
        <v>98.3</v>
      </c>
      <c r="BZ6" s="21" t="str">
        <f>IF(BZ7="","",IF(BZ7="-","【-】","【"&amp;SUBSTITUTE(TEXT(BZ7,"#,##0.00"),"-","△")&amp;"】"))</f>
        <v>【97.47】</v>
      </c>
      <c r="CA6" s="22">
        <f>IF(CA7="",NA(),CA7)</f>
        <v>144.02000000000001</v>
      </c>
      <c r="CB6" s="22">
        <f t="shared" ref="CB6:CJ6" si="9">IF(CB7="",NA(),CB7)</f>
        <v>145.58000000000001</v>
      </c>
      <c r="CC6" s="22">
        <f t="shared" si="9"/>
        <v>145.9</v>
      </c>
      <c r="CD6" s="22">
        <f t="shared" si="9"/>
        <v>147.38999999999999</v>
      </c>
      <c r="CE6" s="22">
        <f t="shared" si="9"/>
        <v>149.99</v>
      </c>
      <c r="CF6" s="22">
        <f t="shared" si="9"/>
        <v>167.46</v>
      </c>
      <c r="CG6" s="22">
        <f t="shared" si="9"/>
        <v>168.56</v>
      </c>
      <c r="CH6" s="22">
        <f t="shared" si="9"/>
        <v>167.1</v>
      </c>
      <c r="CI6" s="22">
        <f t="shared" si="9"/>
        <v>167.86</v>
      </c>
      <c r="CJ6" s="22">
        <f t="shared" si="9"/>
        <v>173.68</v>
      </c>
      <c r="CK6" s="21" t="str">
        <f>IF(CK7="","",IF(CK7="-","【-】","【"&amp;SUBSTITUTE(TEXT(CK7,"#,##0.00"),"-","△")&amp;"】"))</f>
        <v>【174.75】</v>
      </c>
      <c r="CL6" s="22">
        <f>IF(CL7="",NA(),CL7)</f>
        <v>38.04</v>
      </c>
      <c r="CM6" s="22">
        <f t="shared" ref="CM6:CU6" si="10">IF(CM7="",NA(),CM7)</f>
        <v>36.65</v>
      </c>
      <c r="CN6" s="22">
        <f t="shared" si="10"/>
        <v>35.49</v>
      </c>
      <c r="CO6" s="22">
        <f t="shared" si="10"/>
        <v>34.79</v>
      </c>
      <c r="CP6" s="22">
        <f t="shared" si="10"/>
        <v>35.270000000000003</v>
      </c>
      <c r="CQ6" s="22">
        <f t="shared" si="10"/>
        <v>59.46</v>
      </c>
      <c r="CR6" s="22">
        <f t="shared" si="10"/>
        <v>59.51</v>
      </c>
      <c r="CS6" s="22">
        <f t="shared" si="10"/>
        <v>59.91</v>
      </c>
      <c r="CT6" s="22">
        <f t="shared" si="10"/>
        <v>59.4</v>
      </c>
      <c r="CU6" s="22">
        <f t="shared" si="10"/>
        <v>59.24</v>
      </c>
      <c r="CV6" s="21" t="str">
        <f>IF(CV7="","",IF(CV7="-","【-】","【"&amp;SUBSTITUTE(TEXT(CV7,"#,##0.00"),"-","△")&amp;"】"))</f>
        <v>【59.97】</v>
      </c>
      <c r="CW6" s="22">
        <f>IF(CW7="",NA(),CW7)</f>
        <v>81.900000000000006</v>
      </c>
      <c r="CX6" s="22">
        <f t="shared" ref="CX6:DF6" si="11">IF(CX7="",NA(),CX7)</f>
        <v>81.83</v>
      </c>
      <c r="CY6" s="22">
        <f t="shared" si="11"/>
        <v>81.44</v>
      </c>
      <c r="CZ6" s="22">
        <f t="shared" si="11"/>
        <v>81.39</v>
      </c>
      <c r="DA6" s="22">
        <f t="shared" si="11"/>
        <v>81.34</v>
      </c>
      <c r="DB6" s="22">
        <f t="shared" si="11"/>
        <v>87.41</v>
      </c>
      <c r="DC6" s="22">
        <f t="shared" si="11"/>
        <v>87.08</v>
      </c>
      <c r="DD6" s="22">
        <f t="shared" si="11"/>
        <v>87.26</v>
      </c>
      <c r="DE6" s="22">
        <f t="shared" si="11"/>
        <v>87.57</v>
      </c>
      <c r="DF6" s="22">
        <f t="shared" si="11"/>
        <v>87.26</v>
      </c>
      <c r="DG6" s="21" t="str">
        <f>IF(DG7="","",IF(DG7="-","【-】","【"&amp;SUBSTITUTE(TEXT(DG7,"#,##0.00"),"-","△")&amp;"】"))</f>
        <v>【89.76】</v>
      </c>
      <c r="DH6" s="22">
        <f>IF(DH7="",NA(),DH7)</f>
        <v>49.23</v>
      </c>
      <c r="DI6" s="22">
        <f t="shared" ref="DI6:DQ6" si="12">IF(DI7="",NA(),DI7)</f>
        <v>50.86</v>
      </c>
      <c r="DJ6" s="22">
        <f t="shared" si="12"/>
        <v>52.6</v>
      </c>
      <c r="DK6" s="22">
        <f t="shared" si="12"/>
        <v>54.25</v>
      </c>
      <c r="DL6" s="22">
        <f t="shared" si="12"/>
        <v>54.82</v>
      </c>
      <c r="DM6" s="22">
        <f t="shared" si="12"/>
        <v>47.62</v>
      </c>
      <c r="DN6" s="22">
        <f t="shared" si="12"/>
        <v>48.55</v>
      </c>
      <c r="DO6" s="22">
        <f t="shared" si="12"/>
        <v>49.2</v>
      </c>
      <c r="DP6" s="22">
        <f t="shared" si="12"/>
        <v>50.01</v>
      </c>
      <c r="DQ6" s="22">
        <f t="shared" si="12"/>
        <v>50.99</v>
      </c>
      <c r="DR6" s="21" t="str">
        <f>IF(DR7="","",IF(DR7="-","【-】","【"&amp;SUBSTITUTE(TEXT(DR7,"#,##0.00"),"-","△")&amp;"】"))</f>
        <v>【51.51】</v>
      </c>
      <c r="DS6" s="22">
        <f>IF(DS7="",NA(),DS7)</f>
        <v>7.02</v>
      </c>
      <c r="DT6" s="22">
        <f t="shared" ref="DT6:EB6" si="13">IF(DT7="",NA(),DT7)</f>
        <v>9.0500000000000007</v>
      </c>
      <c r="DU6" s="22">
        <f t="shared" si="13"/>
        <v>9.2799999999999994</v>
      </c>
      <c r="DV6" s="22">
        <f t="shared" si="13"/>
        <v>9.2899999999999991</v>
      </c>
      <c r="DW6" s="22">
        <f t="shared" si="13"/>
        <v>9.06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0.56000000000000005</v>
      </c>
      <c r="EE6" s="22">
        <f t="shared" ref="EE6:EM6" si="14">IF(EE7="",NA(),EE7)</f>
        <v>0.5</v>
      </c>
      <c r="EF6" s="22">
        <f t="shared" si="14"/>
        <v>0.31</v>
      </c>
      <c r="EG6" s="22">
        <f t="shared" si="14"/>
        <v>0.31</v>
      </c>
      <c r="EH6" s="22">
        <f t="shared" si="14"/>
        <v>0.42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92061</v>
      </c>
      <c r="D7" s="24">
        <v>46</v>
      </c>
      <c r="E7" s="24">
        <v>1</v>
      </c>
      <c r="F7" s="24">
        <v>0</v>
      </c>
      <c r="G7" s="24">
        <v>1</v>
      </c>
      <c r="H7" s="24" t="s">
        <v>93</v>
      </c>
      <c r="I7" s="24" t="s">
        <v>94</v>
      </c>
      <c r="J7" s="24" t="s">
        <v>95</v>
      </c>
      <c r="K7" s="24" t="s">
        <v>96</v>
      </c>
      <c r="L7" s="24" t="s">
        <v>97</v>
      </c>
      <c r="M7" s="24" t="s">
        <v>98</v>
      </c>
      <c r="N7" s="25" t="s">
        <v>99</v>
      </c>
      <c r="O7" s="25">
        <v>70.52</v>
      </c>
      <c r="P7" s="25">
        <v>97.82</v>
      </c>
      <c r="Q7" s="25">
        <v>2447</v>
      </c>
      <c r="R7" s="25">
        <v>77546</v>
      </c>
      <c r="S7" s="25">
        <v>1449.83</v>
      </c>
      <c r="T7" s="25">
        <v>53.49</v>
      </c>
      <c r="U7" s="25">
        <v>75678</v>
      </c>
      <c r="V7" s="25">
        <v>201.9</v>
      </c>
      <c r="W7" s="25">
        <v>374.83</v>
      </c>
      <c r="X7" s="25">
        <v>102.82</v>
      </c>
      <c r="Y7" s="25">
        <v>102.33</v>
      </c>
      <c r="Z7" s="25">
        <v>96.46</v>
      </c>
      <c r="AA7" s="25">
        <v>100.19</v>
      </c>
      <c r="AB7" s="25">
        <v>98.94</v>
      </c>
      <c r="AC7" s="25">
        <v>111.44</v>
      </c>
      <c r="AD7" s="25">
        <v>111.17</v>
      </c>
      <c r="AE7" s="25">
        <v>110.91</v>
      </c>
      <c r="AF7" s="25">
        <v>111.49</v>
      </c>
      <c r="AG7" s="25">
        <v>109.09</v>
      </c>
      <c r="AH7" s="25">
        <v>108.7</v>
      </c>
      <c r="AI7" s="25">
        <v>0</v>
      </c>
      <c r="AJ7" s="25">
        <v>0</v>
      </c>
      <c r="AK7" s="25">
        <v>7.28</v>
      </c>
      <c r="AL7" s="25">
        <v>0</v>
      </c>
      <c r="AM7" s="25">
        <v>1.21</v>
      </c>
      <c r="AN7" s="25">
        <v>1.03</v>
      </c>
      <c r="AO7" s="25">
        <v>0.78</v>
      </c>
      <c r="AP7" s="25">
        <v>0.92</v>
      </c>
      <c r="AQ7" s="25">
        <v>0.87</v>
      </c>
      <c r="AR7" s="25">
        <v>0.93</v>
      </c>
      <c r="AS7" s="25">
        <v>1.34</v>
      </c>
      <c r="AT7" s="25">
        <v>316.8</v>
      </c>
      <c r="AU7" s="25">
        <v>299.35000000000002</v>
      </c>
      <c r="AV7" s="25">
        <v>278.31</v>
      </c>
      <c r="AW7" s="25">
        <v>250.41</v>
      </c>
      <c r="AX7" s="25">
        <v>288.88</v>
      </c>
      <c r="AY7" s="25">
        <v>349.83</v>
      </c>
      <c r="AZ7" s="25">
        <v>360.86</v>
      </c>
      <c r="BA7" s="25">
        <v>350.79</v>
      </c>
      <c r="BB7" s="25">
        <v>354.57</v>
      </c>
      <c r="BC7" s="25">
        <v>357.74</v>
      </c>
      <c r="BD7" s="25">
        <v>252.29</v>
      </c>
      <c r="BE7" s="25">
        <v>463.92</v>
      </c>
      <c r="BF7" s="25">
        <v>450.91</v>
      </c>
      <c r="BG7" s="25">
        <v>480.19</v>
      </c>
      <c r="BH7" s="25">
        <v>447.31</v>
      </c>
      <c r="BI7" s="25">
        <v>439.39</v>
      </c>
      <c r="BJ7" s="25">
        <v>314.87</v>
      </c>
      <c r="BK7" s="25">
        <v>309.27999999999997</v>
      </c>
      <c r="BL7" s="25">
        <v>322.92</v>
      </c>
      <c r="BM7" s="25">
        <v>303.45999999999998</v>
      </c>
      <c r="BN7" s="25">
        <v>307.27999999999997</v>
      </c>
      <c r="BO7" s="25">
        <v>268.07</v>
      </c>
      <c r="BP7" s="25">
        <v>97.88</v>
      </c>
      <c r="BQ7" s="25">
        <v>96.78</v>
      </c>
      <c r="BR7" s="25">
        <v>90.1</v>
      </c>
      <c r="BS7" s="25">
        <v>94</v>
      </c>
      <c r="BT7" s="25">
        <v>93.06</v>
      </c>
      <c r="BU7" s="25">
        <v>103.54</v>
      </c>
      <c r="BV7" s="25">
        <v>103.32</v>
      </c>
      <c r="BW7" s="25">
        <v>100.85</v>
      </c>
      <c r="BX7" s="25">
        <v>103.79</v>
      </c>
      <c r="BY7" s="25">
        <v>98.3</v>
      </c>
      <c r="BZ7" s="25">
        <v>97.47</v>
      </c>
      <c r="CA7" s="25">
        <v>144.02000000000001</v>
      </c>
      <c r="CB7" s="25">
        <v>145.58000000000001</v>
      </c>
      <c r="CC7" s="25">
        <v>145.9</v>
      </c>
      <c r="CD7" s="25">
        <v>147.38999999999999</v>
      </c>
      <c r="CE7" s="25">
        <v>149.99</v>
      </c>
      <c r="CF7" s="25">
        <v>167.46</v>
      </c>
      <c r="CG7" s="25">
        <v>168.56</v>
      </c>
      <c r="CH7" s="25">
        <v>167.1</v>
      </c>
      <c r="CI7" s="25">
        <v>167.86</v>
      </c>
      <c r="CJ7" s="25">
        <v>173.68</v>
      </c>
      <c r="CK7" s="25">
        <v>174.75</v>
      </c>
      <c r="CL7" s="25">
        <v>38.04</v>
      </c>
      <c r="CM7" s="25">
        <v>36.65</v>
      </c>
      <c r="CN7" s="25">
        <v>35.49</v>
      </c>
      <c r="CO7" s="25">
        <v>34.79</v>
      </c>
      <c r="CP7" s="25">
        <v>35.270000000000003</v>
      </c>
      <c r="CQ7" s="25">
        <v>59.46</v>
      </c>
      <c r="CR7" s="25">
        <v>59.51</v>
      </c>
      <c r="CS7" s="25">
        <v>59.91</v>
      </c>
      <c r="CT7" s="25">
        <v>59.4</v>
      </c>
      <c r="CU7" s="25">
        <v>59.24</v>
      </c>
      <c r="CV7" s="25">
        <v>59.97</v>
      </c>
      <c r="CW7" s="25">
        <v>81.900000000000006</v>
      </c>
      <c r="CX7" s="25">
        <v>81.83</v>
      </c>
      <c r="CY7" s="25">
        <v>81.44</v>
      </c>
      <c r="CZ7" s="25">
        <v>81.39</v>
      </c>
      <c r="DA7" s="25">
        <v>81.34</v>
      </c>
      <c r="DB7" s="25">
        <v>87.41</v>
      </c>
      <c r="DC7" s="25">
        <v>87.08</v>
      </c>
      <c r="DD7" s="25">
        <v>87.26</v>
      </c>
      <c r="DE7" s="25">
        <v>87.57</v>
      </c>
      <c r="DF7" s="25">
        <v>87.26</v>
      </c>
      <c r="DG7" s="25">
        <v>89.76</v>
      </c>
      <c r="DH7" s="25">
        <v>49.23</v>
      </c>
      <c r="DI7" s="25">
        <v>50.86</v>
      </c>
      <c r="DJ7" s="25">
        <v>52.6</v>
      </c>
      <c r="DK7" s="25">
        <v>54.25</v>
      </c>
      <c r="DL7" s="25">
        <v>54.82</v>
      </c>
      <c r="DM7" s="25">
        <v>47.62</v>
      </c>
      <c r="DN7" s="25">
        <v>48.55</v>
      </c>
      <c r="DO7" s="25">
        <v>49.2</v>
      </c>
      <c r="DP7" s="25">
        <v>50.01</v>
      </c>
      <c r="DQ7" s="25">
        <v>50.99</v>
      </c>
      <c r="DR7" s="25">
        <v>51.51</v>
      </c>
      <c r="DS7" s="25">
        <v>7.02</v>
      </c>
      <c r="DT7" s="25">
        <v>9.0500000000000007</v>
      </c>
      <c r="DU7" s="25">
        <v>9.2799999999999994</v>
      </c>
      <c r="DV7" s="25">
        <v>9.2899999999999991</v>
      </c>
      <c r="DW7" s="25">
        <v>9.06</v>
      </c>
      <c r="DX7" s="25">
        <v>16.27</v>
      </c>
      <c r="DY7" s="25">
        <v>17.11</v>
      </c>
      <c r="DZ7" s="25">
        <v>18.329999999999998</v>
      </c>
      <c r="EA7" s="25">
        <v>20.27</v>
      </c>
      <c r="EB7" s="25">
        <v>21.69</v>
      </c>
      <c r="EC7" s="25">
        <v>23.75</v>
      </c>
      <c r="ED7" s="25">
        <v>0.56000000000000005</v>
      </c>
      <c r="EE7" s="25">
        <v>0.5</v>
      </c>
      <c r="EF7" s="25">
        <v>0.31</v>
      </c>
      <c r="EG7" s="25">
        <v>0.31</v>
      </c>
      <c r="EH7" s="25">
        <v>0.42</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2024-02-26T04:57:17Z</cp:lastPrinted>
  <dcterms:created xsi:type="dcterms:W3CDTF">2023-12-05T00:50:28Z</dcterms:created>
  <dcterms:modified xsi:type="dcterms:W3CDTF">2024-02-26T04:57:39Z</dcterms:modified>
  <cp:category/>
</cp:coreProperties>
</file>