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05財政担当\R3（2021）\④公営企業\02 公営企業決算統計\19 公営企業に係る経営比較分析表（令和２年度決算）の分析等について\07 県HP公開\4下水（公共）\"/>
    </mc:Choice>
  </mc:AlternateContent>
  <workbookProtection workbookAlgorithmName="SHA-512" workbookHashValue="9Zsbz684vsESp1WZ34bUfQc1QUpdy1O/bp7M3dSYgGPQGM8DGS1XVigmtNNoJq3NbBo1OsDHRnM3YsGJBzIZcw==" workbookSaltValue="FyKoqkgbY/Vn/SD0wN7cT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AT10" i="4" s="1"/>
  <c r="V6" i="5"/>
  <c r="AL10" i="4" s="1"/>
  <c r="U6" i="5"/>
  <c r="T6" i="5"/>
  <c r="S6" i="5"/>
  <c r="AL8" i="4" s="1"/>
  <c r="R6" i="5"/>
  <c r="AD10" i="4" s="1"/>
  <c r="Q6" i="5"/>
  <c r="P6" i="5"/>
  <c r="O6" i="5"/>
  <c r="I10" i="4" s="1"/>
  <c r="N6" i="5"/>
  <c r="B10" i="4" s="1"/>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E85" i="4"/>
  <c r="BB10" i="4"/>
  <c r="W10" i="4"/>
  <c r="P10" i="4"/>
  <c r="BB8" i="4"/>
  <c r="AT8" i="4"/>
  <c r="AD8" i="4"/>
  <c r="W8" i="4"/>
  <c r="B8" i="4"/>
  <c r="B6" i="4"/>
</calcChain>
</file>

<file path=xl/sharedStrings.xml><?xml version="1.0" encoding="utf-8"?>
<sst xmlns="http://schemas.openxmlformats.org/spreadsheetml/2006/main" count="297" uniqueCount="116">
  <si>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</si>
  <si>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</si>
  <si>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</si>
  <si>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</si>
  <si>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</si>
  <si>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</si>
  <si>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</si>
  <si>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</si>
  <si>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</si>
  <si>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</si>
  <si>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</si>
  <si>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</si>
  <si>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</si>
  <si>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</si>
  <si>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</si>
  <si>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</si>
  <si>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</si>
  <si>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</si>
  <si>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</si>
  <si>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</si>
  <si>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</si>
  <si>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</si>
  <si>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</si>
  <si>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</si>
  <si>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</si>
  <si>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</si>
  <si>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</si>
  <si>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</si>
  <si>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</si>
  <si>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</si>
  <si>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</si>
  <si>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</si>
  <si>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</si>
  <si>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</si>
  <si>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</si>
  <si>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</si>
  <si>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</si>
  <si>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</si>
  <si>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</si>
  <si>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</si>
  <si>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</si>
  <si>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</si>
  <si>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</si>
  <si>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</si>
  <si>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</si>
  <si>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</si>
  <si>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</si>
  <si>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</si>
  <si>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</si>
  <si>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</si>
  <si>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</si>
  <si>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</si>
  <si>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</si>
  <si>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</si>
  <si>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</si>
  <si>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</si>
  <si>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</si>
  <si>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</si>
  <si>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</si>
  <si>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</si>
  <si>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</si>
  <si>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</si>
  <si>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</si>
  <si>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</si>
  <si>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</si>
  <si>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</si>
  <si>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</si>
  <si>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</si>
  <si>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</si>
  <si>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</si>
  <si>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</si>
  <si>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</si>
  <si>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</si>
  <si>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</si>
  <si>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</si>
  <si>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</si>
  <si>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</si>
  <si>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</si>
  <si>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</si>
  <si>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</si>
  <si>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</si>
  <si>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</si>
  <si>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</si>
  <si>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</si>
  <si>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</si>
  <si>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</si>
  <si>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</si>
  <si>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</si>
  <si>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</si>
  <si>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</si>
  <si>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</si>
  <si>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</si>
  <si>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</si>
  <si>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</si>
  <si>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</si>
  <si>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</si>
  <si>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小山市</t>
  </si>
  <si>
    <t>法適用</t>
  </si>
  <si>
    <t>下水道事業</t>
  </si>
  <si>
    <t>公共下水道</t>
  </si>
  <si>
    <t>Ad</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</si>
  <si>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</si>
  <si>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</si>
  <si>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</si>
  <si>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</si>
  <si>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</si>
  <si>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</si>
  <si>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</si>
  <si>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</si>
  <si>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</si>
  <si>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</si>
  <si>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</si>
  <si>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</si>
  <si>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令和元年度より地方公営企業法を適用したため、平成３０年度以前のデータはなし。
 ①有形固定資産減価償却率は、企業会計適用時に既存の資産を取得価額（＝帳簿価格）としたことから、類似団体平均値と比較して、減価償却が進んでいない状況となっている。
 ②管渠老朽化率は、昭和５１年に供用開始し、耐用年数に至った管渠がないため管渠改善は殆ど行っていないが、今後は増加が見込まれる。
　終末処理場は老朽化が進み、現在ＰＦＩ手法を導入した小山水処理センターの更新に着手している。</t>
    <rPh sb="22" eb="24">
      <t>ヘイセイ</t>
    </rPh>
    <rPh sb="26" eb="28">
      <t>ネンド</t>
    </rPh>
    <phoneticPr fontId="4"/>
  </si>
  <si>
    <t>令和元年度より地方公営企業法を適用したため、平成３０年度以前のデータはなし。
 ①経常収支比率は１００％をやや上回っているものの、料金収入だけでは賄えず繰入金に依存している状況にあり、基準外繰入金をいかに減らしてくかが今後の課題である。
 ②累積欠損金は発生していない。
 ③流動比率は、類似団体平均値を大きく下回っているが、これは企業債残高が多く企業債元金償還のピークを迎えており、流動負債の７０％以上を翌年度償還予定の企業債元金が占めているためである。
 ④企業債残高対事業規模別比率は、類似団体平均値を超えているものの、平成２０年をピークに年々企業債残高は減少しているため、比率は下がっていく見込みである。
 ⑤経費回収率は１００％に達しておらず、繰入金に依存している状況にあるため、今後は適正な使用料の確保と汚水処理費の削減が必要である。
 ⑥汚水処理原価は類似団体平均値より低いものの経費回収率が１００％に達していないことから、経費削減が必要である。
 ⑦施設利用率は類似団体平均値より高く、施設は適正な規模であると考えられる。
 ⑧水洗化率は、収益確保のため、毎年の供用開始規模拡大に併せた早期接続を呼び掛けることにより、水洗化向上に努めたい。</t>
    <rPh sb="22" eb="24">
      <t>ヘイセイ</t>
    </rPh>
    <rPh sb="26" eb="28">
      <t>ネンド</t>
    </rPh>
    <phoneticPr fontId="4"/>
  </si>
  <si>
    <t>令和元年度より農業集落排水事業とともに地方公営企業法を適用し、迅速性・独立性・機動性等のメリットを活かした健全な下水道事業経営に取り組んでいる。
　しかしながら、全体整備率が８１％であることから、今後も整備拡大が必須な状況下にあるが、将来の人口推計によると飛躍的な人口増加は見込めないため、下水道事業の経営に大きな影響を与えることが見込まれる。
　この現状を踏まえ、将来にわたって下水道事業のサービスを安定的・継続的に提供していくために、公共下水道ストックマネジメント計画及び、令和２年度には下水道事業経営戦略を策定。使用料については、使用者に配慮しつつ段階的な値上げを検討。併せて費用の平準化にも取り組み、経営基盤の強化を図っていく。</t>
    <rPh sb="256" eb="258">
      <t>サクテイ</t>
    </rPh>
    <rPh sb="259" eb="262">
      <t>シヨウリョウ</t>
    </rPh>
    <rPh sb="268" eb="271">
      <t>シヨウシャ</t>
    </rPh>
    <rPh sb="272" eb="274">
      <t>ハイリョ</t>
    </rPh>
    <rPh sb="277" eb="280">
      <t>ダンカイテキ</t>
    </rPh>
    <rPh sb="281" eb="283">
      <t>ネア</t>
    </rPh>
    <rPh sb="285" eb="287">
      <t>ケントウ</t>
    </rPh>
    <rPh sb="288" eb="289">
      <t>アワ</t>
    </rPh>
    <rPh sb="291" eb="293">
      <t>ヒヨウ</t>
    </rPh>
    <rPh sb="294" eb="297">
      <t>ヘイジュンカ</t>
    </rPh>
    <rPh sb="299" eb="300">
      <t>ト</t>
    </rPh>
    <rPh sb="301" eb="302">
      <t>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</si>
</sst>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0.02</c:v>
                </c:pt>
                <c:pt idx="4" formatCode="#,##0.00;&quot;△&quot;#,##0.00">
                  <c:v>0</c:v>
                </c:pt>
              </c:numCache>
            </c:numRef>
          </c:val>
          <c:extLst>
            <c:ext xmlns:c16="http://schemas.microsoft.com/office/drawing/2014/chart" uri="{C3380CC4-5D6E-409C-BE32-E72D297353CC}">
              <c16:uniqueId val="{00000000-7DDF-4B9C-BA5E-52DDC1E907E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0.21</c:v>
                </c:pt>
                <c:pt idx="4">
                  <c:v>0.33</c:v>
                </c:pt>
              </c:numCache>
            </c:numRef>
          </c:val>
          <c:smooth val="0"/>
          <c:extLst>
            <c:ext xmlns:c16="http://schemas.microsoft.com/office/drawing/2014/chart" uri="{C3380CC4-5D6E-409C-BE32-E72D297353CC}">
              <c16:uniqueId val="{00000001-7DDF-4B9C-BA5E-52DDC1E907E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85.75</c:v>
                </c:pt>
                <c:pt idx="4">
                  <c:v>80.87</c:v>
                </c:pt>
              </c:numCache>
            </c:numRef>
          </c:val>
          <c:extLst>
            <c:ext xmlns:c16="http://schemas.microsoft.com/office/drawing/2014/chart" uri="{C3380CC4-5D6E-409C-BE32-E72D297353CC}">
              <c16:uniqueId val="{00000000-F830-4F37-B4B3-76B68227C7B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66.78</c:v>
                </c:pt>
                <c:pt idx="4">
                  <c:v>67</c:v>
                </c:pt>
              </c:numCache>
            </c:numRef>
          </c:val>
          <c:smooth val="0"/>
          <c:extLst>
            <c:ext xmlns:c16="http://schemas.microsoft.com/office/drawing/2014/chart" uri="{C3380CC4-5D6E-409C-BE32-E72D297353CC}">
              <c16:uniqueId val="{00000001-F830-4F37-B4B3-76B68227C7B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89.6</c:v>
                </c:pt>
                <c:pt idx="4">
                  <c:v>91.31</c:v>
                </c:pt>
              </c:numCache>
            </c:numRef>
          </c:val>
          <c:extLst>
            <c:ext xmlns:c16="http://schemas.microsoft.com/office/drawing/2014/chart" uri="{C3380CC4-5D6E-409C-BE32-E72D297353CC}">
              <c16:uniqueId val="{00000000-284B-4509-9FE8-022AB5771B4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94.06</c:v>
                </c:pt>
                <c:pt idx="4">
                  <c:v>94.41</c:v>
                </c:pt>
              </c:numCache>
            </c:numRef>
          </c:val>
          <c:smooth val="0"/>
          <c:extLst>
            <c:ext xmlns:c16="http://schemas.microsoft.com/office/drawing/2014/chart" uri="{C3380CC4-5D6E-409C-BE32-E72D297353CC}">
              <c16:uniqueId val="{00000001-284B-4509-9FE8-022AB5771B4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108.2</c:v>
                </c:pt>
                <c:pt idx="4">
                  <c:v>109.28</c:v>
                </c:pt>
              </c:numCache>
            </c:numRef>
          </c:val>
          <c:extLst>
            <c:ext xmlns:c16="http://schemas.microsoft.com/office/drawing/2014/chart" uri="{C3380CC4-5D6E-409C-BE32-E72D297353CC}">
              <c16:uniqueId val="{00000000-5E60-4548-9E83-0EC49A19DE7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111.12</c:v>
                </c:pt>
                <c:pt idx="4">
                  <c:v>109.58</c:v>
                </c:pt>
              </c:numCache>
            </c:numRef>
          </c:val>
          <c:smooth val="0"/>
          <c:extLst>
            <c:ext xmlns:c16="http://schemas.microsoft.com/office/drawing/2014/chart" uri="{C3380CC4-5D6E-409C-BE32-E72D297353CC}">
              <c16:uniqueId val="{00000001-5E60-4548-9E83-0EC49A19DE7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3.62</c:v>
                </c:pt>
                <c:pt idx="4">
                  <c:v>7.12</c:v>
                </c:pt>
              </c:numCache>
            </c:numRef>
          </c:val>
          <c:extLst>
            <c:ext xmlns:c16="http://schemas.microsoft.com/office/drawing/2014/chart" uri="{C3380CC4-5D6E-409C-BE32-E72D297353CC}">
              <c16:uniqueId val="{00000000-6E91-4374-AC2B-302071BB1EF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34.33</c:v>
                </c:pt>
                <c:pt idx="4">
                  <c:v>34.15</c:v>
                </c:pt>
              </c:numCache>
            </c:numRef>
          </c:val>
          <c:smooth val="0"/>
          <c:extLst>
            <c:ext xmlns:c16="http://schemas.microsoft.com/office/drawing/2014/chart" uri="{C3380CC4-5D6E-409C-BE32-E72D297353CC}">
              <c16:uniqueId val="{00000001-6E91-4374-AC2B-302071BB1EF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12DE-4ADF-B06B-F0A2C86810C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5.1100000000000003</c:v>
                </c:pt>
                <c:pt idx="4">
                  <c:v>5.18</c:v>
                </c:pt>
              </c:numCache>
            </c:numRef>
          </c:val>
          <c:smooth val="0"/>
          <c:extLst>
            <c:ext xmlns:c16="http://schemas.microsoft.com/office/drawing/2014/chart" uri="{C3380CC4-5D6E-409C-BE32-E72D297353CC}">
              <c16:uniqueId val="{00000001-12DE-4ADF-B06B-F0A2C86810C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9F2A-4E34-88DA-24FEC50C259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2.0699999999999998</c:v>
                </c:pt>
                <c:pt idx="4">
                  <c:v>5.97</c:v>
                </c:pt>
              </c:numCache>
            </c:numRef>
          </c:val>
          <c:smooth val="0"/>
          <c:extLst>
            <c:ext xmlns:c16="http://schemas.microsoft.com/office/drawing/2014/chart" uri="{C3380CC4-5D6E-409C-BE32-E72D297353CC}">
              <c16:uniqueId val="{00000001-9F2A-4E34-88DA-24FEC50C259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22.38</c:v>
                </c:pt>
                <c:pt idx="4">
                  <c:v>36.94</c:v>
                </c:pt>
              </c:numCache>
            </c:numRef>
          </c:val>
          <c:extLst>
            <c:ext xmlns:c16="http://schemas.microsoft.com/office/drawing/2014/chart" uri="{C3380CC4-5D6E-409C-BE32-E72D297353CC}">
              <c16:uniqueId val="{00000000-6EB6-449B-BECB-233B73B4E47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61.57</c:v>
                </c:pt>
                <c:pt idx="4">
                  <c:v>60.82</c:v>
                </c:pt>
              </c:numCache>
            </c:numRef>
          </c:val>
          <c:smooth val="0"/>
          <c:extLst>
            <c:ext xmlns:c16="http://schemas.microsoft.com/office/drawing/2014/chart" uri="{C3380CC4-5D6E-409C-BE32-E72D297353CC}">
              <c16:uniqueId val="{00000001-6EB6-449B-BECB-233B73B4E47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1038.74</c:v>
                </c:pt>
                <c:pt idx="4">
                  <c:v>1028.6099999999999</c:v>
                </c:pt>
              </c:numCache>
            </c:numRef>
          </c:val>
          <c:extLst>
            <c:ext xmlns:c16="http://schemas.microsoft.com/office/drawing/2014/chart" uri="{C3380CC4-5D6E-409C-BE32-E72D297353CC}">
              <c16:uniqueId val="{00000000-71AA-4379-920B-2B19637E13A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867.39</c:v>
                </c:pt>
                <c:pt idx="4">
                  <c:v>920.83</c:v>
                </c:pt>
              </c:numCache>
            </c:numRef>
          </c:val>
          <c:smooth val="0"/>
          <c:extLst>
            <c:ext xmlns:c16="http://schemas.microsoft.com/office/drawing/2014/chart" uri="{C3380CC4-5D6E-409C-BE32-E72D297353CC}">
              <c16:uniqueId val="{00000001-71AA-4379-920B-2B19637E13A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78.900000000000006</c:v>
                </c:pt>
                <c:pt idx="4">
                  <c:v>78.45</c:v>
                </c:pt>
              </c:numCache>
            </c:numRef>
          </c:val>
          <c:extLst>
            <c:ext xmlns:c16="http://schemas.microsoft.com/office/drawing/2014/chart" uri="{C3380CC4-5D6E-409C-BE32-E72D297353CC}">
              <c16:uniqueId val="{00000000-8B9E-4299-B2C9-54CC85EA304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100.91</c:v>
                </c:pt>
                <c:pt idx="4">
                  <c:v>99.82</c:v>
                </c:pt>
              </c:numCache>
            </c:numRef>
          </c:val>
          <c:smooth val="0"/>
          <c:extLst>
            <c:ext xmlns:c16="http://schemas.microsoft.com/office/drawing/2014/chart" uri="{C3380CC4-5D6E-409C-BE32-E72D297353CC}">
              <c16:uniqueId val="{00000001-8B9E-4299-B2C9-54CC85EA304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150</c:v>
                </c:pt>
                <c:pt idx="4">
                  <c:v>150</c:v>
                </c:pt>
              </c:numCache>
            </c:numRef>
          </c:val>
          <c:extLst>
            <c:ext xmlns:c16="http://schemas.microsoft.com/office/drawing/2014/chart" uri="{C3380CC4-5D6E-409C-BE32-E72D297353CC}">
              <c16:uniqueId val="{00000000-2728-4AB9-A639-2258A9B6BBB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158.04</c:v>
                </c:pt>
                <c:pt idx="4">
                  <c:v>156.77000000000001</c:v>
                </c:pt>
              </c:numCache>
            </c:numRef>
          </c:val>
          <c:smooth val="0"/>
          <c:extLst>
            <c:ext xmlns:c16="http://schemas.microsoft.com/office/drawing/2014/chart" uri="{C3380CC4-5D6E-409C-BE32-E72D297353CC}">
              <c16:uniqueId val="{00000001-2728-4AB9-A639-2258A9B6BBB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90" zoomScaleNormal="9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栃木県　小山市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Ad</v>
      </c>
      <c r="X8" s="72"/>
      <c r="Y8" s="72"/>
      <c r="Z8" s="72"/>
      <c r="AA8" s="72"/>
      <c r="AB8" s="72"/>
      <c r="AC8" s="72"/>
      <c r="AD8" s="73" t="str">
        <f>データ!$M$6</f>
        <v>非設置</v>
      </c>
      <c r="AE8" s="73"/>
      <c r="AF8" s="73"/>
      <c r="AG8" s="73"/>
      <c r="AH8" s="73"/>
      <c r="AI8" s="73"/>
      <c r="AJ8" s="73"/>
      <c r="AK8" s="3"/>
      <c r="AL8" s="69">
        <f>データ!S6</f>
        <v>167888</v>
      </c>
      <c r="AM8" s="69"/>
      <c r="AN8" s="69"/>
      <c r="AO8" s="69"/>
      <c r="AP8" s="69"/>
      <c r="AQ8" s="69"/>
      <c r="AR8" s="69"/>
      <c r="AS8" s="69"/>
      <c r="AT8" s="68">
        <f>データ!T6</f>
        <v>171.75</v>
      </c>
      <c r="AU8" s="68"/>
      <c r="AV8" s="68"/>
      <c r="AW8" s="68"/>
      <c r="AX8" s="68"/>
      <c r="AY8" s="68"/>
      <c r="AZ8" s="68"/>
      <c r="BA8" s="68"/>
      <c r="BB8" s="68">
        <f>データ!U6</f>
        <v>977.51</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54.06</v>
      </c>
      <c r="J10" s="68"/>
      <c r="K10" s="68"/>
      <c r="L10" s="68"/>
      <c r="M10" s="68"/>
      <c r="N10" s="68"/>
      <c r="O10" s="68"/>
      <c r="P10" s="68">
        <f>データ!P6</f>
        <v>62.75</v>
      </c>
      <c r="Q10" s="68"/>
      <c r="R10" s="68"/>
      <c r="S10" s="68"/>
      <c r="T10" s="68"/>
      <c r="U10" s="68"/>
      <c r="V10" s="68"/>
      <c r="W10" s="68">
        <f>データ!Q6</f>
        <v>89.93</v>
      </c>
      <c r="X10" s="68"/>
      <c r="Y10" s="68"/>
      <c r="Z10" s="68"/>
      <c r="AA10" s="68"/>
      <c r="AB10" s="68"/>
      <c r="AC10" s="68"/>
      <c r="AD10" s="69">
        <f>データ!R6</f>
        <v>2299</v>
      </c>
      <c r="AE10" s="69"/>
      <c r="AF10" s="69"/>
      <c r="AG10" s="69"/>
      <c r="AH10" s="69"/>
      <c r="AI10" s="69"/>
      <c r="AJ10" s="69"/>
      <c r="AK10" s="2"/>
      <c r="AL10" s="69">
        <f>データ!V6</f>
        <v>105033</v>
      </c>
      <c r="AM10" s="69"/>
      <c r="AN10" s="69"/>
      <c r="AO10" s="69"/>
      <c r="AP10" s="69"/>
      <c r="AQ10" s="69"/>
      <c r="AR10" s="69"/>
      <c r="AS10" s="69"/>
      <c r="AT10" s="68">
        <f>データ!W6</f>
        <v>23.65</v>
      </c>
      <c r="AU10" s="68"/>
      <c r="AV10" s="68"/>
      <c r="AW10" s="68"/>
      <c r="AX10" s="68"/>
      <c r="AY10" s="68"/>
      <c r="AZ10" s="68"/>
      <c r="BA10" s="68"/>
      <c r="BB10" s="68">
        <f>データ!X6</f>
        <v>4441.1400000000003</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114</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113</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wSPEcL9hUCm0nRG7/RZUjUrM0uubEyKpP9bQrGuYdSwmXw2Ftsuy9X2SSIHSguAbYW9zz+bhwmPfQhV/5oLHGg==" saltValue="0IuHIqL7dEZuadiXHSqop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92088</v>
      </c>
      <c r="D6" s="33">
        <f t="shared" si="3"/>
        <v>46</v>
      </c>
      <c r="E6" s="33">
        <f t="shared" si="3"/>
        <v>17</v>
      </c>
      <c r="F6" s="33">
        <f t="shared" si="3"/>
        <v>1</v>
      </c>
      <c r="G6" s="33">
        <f t="shared" si="3"/>
        <v>0</v>
      </c>
      <c r="H6" s="33" t="str">
        <f t="shared" si="3"/>
        <v>栃木県　小山市</v>
      </c>
      <c r="I6" s="33" t="str">
        <f t="shared" si="3"/>
        <v>法適用</v>
      </c>
      <c r="J6" s="33" t="str">
        <f t="shared" si="3"/>
        <v>下水道事業</v>
      </c>
      <c r="K6" s="33" t="str">
        <f t="shared" si="3"/>
        <v>公共下水道</v>
      </c>
      <c r="L6" s="33" t="str">
        <f t="shared" si="3"/>
        <v>Ad</v>
      </c>
      <c r="M6" s="33" t="str">
        <f t="shared" si="3"/>
        <v>非設置</v>
      </c>
      <c r="N6" s="34" t="str">
        <f t="shared" si="3"/>
        <v>-</v>
      </c>
      <c r="O6" s="34">
        <f t="shared" si="3"/>
        <v>54.06</v>
      </c>
      <c r="P6" s="34">
        <f t="shared" si="3"/>
        <v>62.75</v>
      </c>
      <c r="Q6" s="34">
        <f t="shared" si="3"/>
        <v>89.93</v>
      </c>
      <c r="R6" s="34">
        <f t="shared" si="3"/>
        <v>2299</v>
      </c>
      <c r="S6" s="34">
        <f t="shared" si="3"/>
        <v>167888</v>
      </c>
      <c r="T6" s="34">
        <f t="shared" si="3"/>
        <v>171.75</v>
      </c>
      <c r="U6" s="34">
        <f t="shared" si="3"/>
        <v>977.51</v>
      </c>
      <c r="V6" s="34">
        <f t="shared" si="3"/>
        <v>105033</v>
      </c>
      <c r="W6" s="34">
        <f t="shared" si="3"/>
        <v>23.65</v>
      </c>
      <c r="X6" s="34">
        <f t="shared" si="3"/>
        <v>4441.1400000000003</v>
      </c>
      <c r="Y6" s="35" t="str">
        <f>IF(Y7="",NA(),Y7)</f>
        <v>-</v>
      </c>
      <c r="Z6" s="35" t="str">
        <f t="shared" ref="Z6:AH6" si="4">IF(Z7="",NA(),Z7)</f>
        <v>-</v>
      </c>
      <c r="AA6" s="35" t="str">
        <f t="shared" si="4"/>
        <v>-</v>
      </c>
      <c r="AB6" s="35">
        <f t="shared" si="4"/>
        <v>108.2</v>
      </c>
      <c r="AC6" s="35">
        <f t="shared" si="4"/>
        <v>109.28</v>
      </c>
      <c r="AD6" s="35" t="str">
        <f t="shared" si="4"/>
        <v>-</v>
      </c>
      <c r="AE6" s="35" t="str">
        <f t="shared" si="4"/>
        <v>-</v>
      </c>
      <c r="AF6" s="35" t="str">
        <f t="shared" si="4"/>
        <v>-</v>
      </c>
      <c r="AG6" s="35">
        <f t="shared" si="4"/>
        <v>111.12</v>
      </c>
      <c r="AH6" s="35">
        <f t="shared" si="4"/>
        <v>109.58</v>
      </c>
      <c r="AI6" s="34" t="str">
        <f>IF(AI7="","",IF(AI7="-","【-】","【"&amp;SUBSTITUTE(TEXT(AI7,"#,##0.00"),"-","△")&amp;"】"))</f>
        <v>【106.67】</v>
      </c>
      <c r="AJ6" s="35" t="str">
        <f>IF(AJ7="",NA(),AJ7)</f>
        <v>-</v>
      </c>
      <c r="AK6" s="35" t="str">
        <f t="shared" ref="AK6:AS6" si="5">IF(AK7="",NA(),AK7)</f>
        <v>-</v>
      </c>
      <c r="AL6" s="35" t="str">
        <f t="shared" si="5"/>
        <v>-</v>
      </c>
      <c r="AM6" s="34">
        <f t="shared" si="5"/>
        <v>0</v>
      </c>
      <c r="AN6" s="34">
        <f t="shared" si="5"/>
        <v>0</v>
      </c>
      <c r="AO6" s="35" t="str">
        <f t="shared" si="5"/>
        <v>-</v>
      </c>
      <c r="AP6" s="35" t="str">
        <f t="shared" si="5"/>
        <v>-</v>
      </c>
      <c r="AQ6" s="35" t="str">
        <f t="shared" si="5"/>
        <v>-</v>
      </c>
      <c r="AR6" s="35">
        <f t="shared" si="5"/>
        <v>2.0699999999999998</v>
      </c>
      <c r="AS6" s="35">
        <f t="shared" si="5"/>
        <v>5.97</v>
      </c>
      <c r="AT6" s="34" t="str">
        <f>IF(AT7="","",IF(AT7="-","【-】","【"&amp;SUBSTITUTE(TEXT(AT7,"#,##0.00"),"-","△")&amp;"】"))</f>
        <v>【3.64】</v>
      </c>
      <c r="AU6" s="35" t="str">
        <f>IF(AU7="",NA(),AU7)</f>
        <v>-</v>
      </c>
      <c r="AV6" s="35" t="str">
        <f t="shared" ref="AV6:BD6" si="6">IF(AV7="",NA(),AV7)</f>
        <v>-</v>
      </c>
      <c r="AW6" s="35" t="str">
        <f t="shared" si="6"/>
        <v>-</v>
      </c>
      <c r="AX6" s="35">
        <f t="shared" si="6"/>
        <v>22.38</v>
      </c>
      <c r="AY6" s="35">
        <f t="shared" si="6"/>
        <v>36.94</v>
      </c>
      <c r="AZ6" s="35" t="str">
        <f t="shared" si="6"/>
        <v>-</v>
      </c>
      <c r="BA6" s="35" t="str">
        <f t="shared" si="6"/>
        <v>-</v>
      </c>
      <c r="BB6" s="35" t="str">
        <f t="shared" si="6"/>
        <v>-</v>
      </c>
      <c r="BC6" s="35">
        <f t="shared" si="6"/>
        <v>61.57</v>
      </c>
      <c r="BD6" s="35">
        <f t="shared" si="6"/>
        <v>60.82</v>
      </c>
      <c r="BE6" s="34" t="str">
        <f>IF(BE7="","",IF(BE7="-","【-】","【"&amp;SUBSTITUTE(TEXT(BE7,"#,##0.00"),"-","△")&amp;"】"))</f>
        <v>【67.52】</v>
      </c>
      <c r="BF6" s="35" t="str">
        <f>IF(BF7="",NA(),BF7)</f>
        <v>-</v>
      </c>
      <c r="BG6" s="35" t="str">
        <f t="shared" ref="BG6:BO6" si="7">IF(BG7="",NA(),BG7)</f>
        <v>-</v>
      </c>
      <c r="BH6" s="35" t="str">
        <f t="shared" si="7"/>
        <v>-</v>
      </c>
      <c r="BI6" s="35">
        <f t="shared" si="7"/>
        <v>1038.74</v>
      </c>
      <c r="BJ6" s="35">
        <f t="shared" si="7"/>
        <v>1028.6099999999999</v>
      </c>
      <c r="BK6" s="35" t="str">
        <f t="shared" si="7"/>
        <v>-</v>
      </c>
      <c r="BL6" s="35" t="str">
        <f t="shared" si="7"/>
        <v>-</v>
      </c>
      <c r="BM6" s="35" t="str">
        <f t="shared" si="7"/>
        <v>-</v>
      </c>
      <c r="BN6" s="35">
        <f t="shared" si="7"/>
        <v>867.39</v>
      </c>
      <c r="BO6" s="35">
        <f t="shared" si="7"/>
        <v>920.83</v>
      </c>
      <c r="BP6" s="34" t="str">
        <f>IF(BP7="","",IF(BP7="-","【-】","【"&amp;SUBSTITUTE(TEXT(BP7,"#,##0.00"),"-","△")&amp;"】"))</f>
        <v>【705.21】</v>
      </c>
      <c r="BQ6" s="35" t="str">
        <f>IF(BQ7="",NA(),BQ7)</f>
        <v>-</v>
      </c>
      <c r="BR6" s="35" t="str">
        <f t="shared" ref="BR6:BZ6" si="8">IF(BR7="",NA(),BR7)</f>
        <v>-</v>
      </c>
      <c r="BS6" s="35" t="str">
        <f t="shared" si="8"/>
        <v>-</v>
      </c>
      <c r="BT6" s="35">
        <f t="shared" si="8"/>
        <v>78.900000000000006</v>
      </c>
      <c r="BU6" s="35">
        <f t="shared" si="8"/>
        <v>78.45</v>
      </c>
      <c r="BV6" s="35" t="str">
        <f t="shared" si="8"/>
        <v>-</v>
      </c>
      <c r="BW6" s="35" t="str">
        <f t="shared" si="8"/>
        <v>-</v>
      </c>
      <c r="BX6" s="35" t="str">
        <f t="shared" si="8"/>
        <v>-</v>
      </c>
      <c r="BY6" s="35">
        <f t="shared" si="8"/>
        <v>100.91</v>
      </c>
      <c r="BZ6" s="35">
        <f t="shared" si="8"/>
        <v>99.82</v>
      </c>
      <c r="CA6" s="34" t="str">
        <f>IF(CA7="","",IF(CA7="-","【-】","【"&amp;SUBSTITUTE(TEXT(CA7,"#,##0.00"),"-","△")&amp;"】"))</f>
        <v>【98.96】</v>
      </c>
      <c r="CB6" s="35" t="str">
        <f>IF(CB7="",NA(),CB7)</f>
        <v>-</v>
      </c>
      <c r="CC6" s="35" t="str">
        <f t="shared" ref="CC6:CK6" si="9">IF(CC7="",NA(),CC7)</f>
        <v>-</v>
      </c>
      <c r="CD6" s="35" t="str">
        <f t="shared" si="9"/>
        <v>-</v>
      </c>
      <c r="CE6" s="35">
        <f t="shared" si="9"/>
        <v>150</v>
      </c>
      <c r="CF6" s="35">
        <f t="shared" si="9"/>
        <v>150</v>
      </c>
      <c r="CG6" s="35" t="str">
        <f t="shared" si="9"/>
        <v>-</v>
      </c>
      <c r="CH6" s="35" t="str">
        <f t="shared" si="9"/>
        <v>-</v>
      </c>
      <c r="CI6" s="35" t="str">
        <f t="shared" si="9"/>
        <v>-</v>
      </c>
      <c r="CJ6" s="35">
        <f t="shared" si="9"/>
        <v>158.04</v>
      </c>
      <c r="CK6" s="35">
        <f t="shared" si="9"/>
        <v>156.77000000000001</v>
      </c>
      <c r="CL6" s="34" t="str">
        <f>IF(CL7="","",IF(CL7="-","【-】","【"&amp;SUBSTITUTE(TEXT(CL7,"#,##0.00"),"-","△")&amp;"】"))</f>
        <v>【134.52】</v>
      </c>
      <c r="CM6" s="35" t="str">
        <f>IF(CM7="",NA(),CM7)</f>
        <v>-</v>
      </c>
      <c r="CN6" s="35" t="str">
        <f t="shared" ref="CN6:CV6" si="10">IF(CN7="",NA(),CN7)</f>
        <v>-</v>
      </c>
      <c r="CO6" s="35" t="str">
        <f t="shared" si="10"/>
        <v>-</v>
      </c>
      <c r="CP6" s="35">
        <f t="shared" si="10"/>
        <v>85.75</v>
      </c>
      <c r="CQ6" s="35">
        <f t="shared" si="10"/>
        <v>80.87</v>
      </c>
      <c r="CR6" s="35" t="str">
        <f t="shared" si="10"/>
        <v>-</v>
      </c>
      <c r="CS6" s="35" t="str">
        <f t="shared" si="10"/>
        <v>-</v>
      </c>
      <c r="CT6" s="35" t="str">
        <f t="shared" si="10"/>
        <v>-</v>
      </c>
      <c r="CU6" s="35">
        <f t="shared" si="10"/>
        <v>66.78</v>
      </c>
      <c r="CV6" s="35">
        <f t="shared" si="10"/>
        <v>67</v>
      </c>
      <c r="CW6" s="34" t="str">
        <f>IF(CW7="","",IF(CW7="-","【-】","【"&amp;SUBSTITUTE(TEXT(CW7,"#,##0.00"),"-","△")&amp;"】"))</f>
        <v>【59.57】</v>
      </c>
      <c r="CX6" s="35" t="str">
        <f>IF(CX7="",NA(),CX7)</f>
        <v>-</v>
      </c>
      <c r="CY6" s="35" t="str">
        <f t="shared" ref="CY6:DG6" si="11">IF(CY7="",NA(),CY7)</f>
        <v>-</v>
      </c>
      <c r="CZ6" s="35" t="str">
        <f t="shared" si="11"/>
        <v>-</v>
      </c>
      <c r="DA6" s="35">
        <f t="shared" si="11"/>
        <v>89.6</v>
      </c>
      <c r="DB6" s="35">
        <f t="shared" si="11"/>
        <v>91.31</v>
      </c>
      <c r="DC6" s="35" t="str">
        <f t="shared" si="11"/>
        <v>-</v>
      </c>
      <c r="DD6" s="35" t="str">
        <f t="shared" si="11"/>
        <v>-</v>
      </c>
      <c r="DE6" s="35" t="str">
        <f t="shared" si="11"/>
        <v>-</v>
      </c>
      <c r="DF6" s="35">
        <f t="shared" si="11"/>
        <v>94.06</v>
      </c>
      <c r="DG6" s="35">
        <f t="shared" si="11"/>
        <v>94.41</v>
      </c>
      <c r="DH6" s="34" t="str">
        <f>IF(DH7="","",IF(DH7="-","【-】","【"&amp;SUBSTITUTE(TEXT(DH7,"#,##0.00"),"-","△")&amp;"】"))</f>
        <v>【95.57】</v>
      </c>
      <c r="DI6" s="35" t="str">
        <f>IF(DI7="",NA(),DI7)</f>
        <v>-</v>
      </c>
      <c r="DJ6" s="35" t="str">
        <f t="shared" ref="DJ6:DR6" si="12">IF(DJ7="",NA(),DJ7)</f>
        <v>-</v>
      </c>
      <c r="DK6" s="35" t="str">
        <f t="shared" si="12"/>
        <v>-</v>
      </c>
      <c r="DL6" s="35">
        <f t="shared" si="12"/>
        <v>3.62</v>
      </c>
      <c r="DM6" s="35">
        <f t="shared" si="12"/>
        <v>7.12</v>
      </c>
      <c r="DN6" s="35" t="str">
        <f t="shared" si="12"/>
        <v>-</v>
      </c>
      <c r="DO6" s="35" t="str">
        <f t="shared" si="12"/>
        <v>-</v>
      </c>
      <c r="DP6" s="35" t="str">
        <f t="shared" si="12"/>
        <v>-</v>
      </c>
      <c r="DQ6" s="35">
        <f t="shared" si="12"/>
        <v>34.33</v>
      </c>
      <c r="DR6" s="35">
        <f t="shared" si="12"/>
        <v>34.15</v>
      </c>
      <c r="DS6" s="34" t="str">
        <f>IF(DS7="","",IF(DS7="-","【-】","【"&amp;SUBSTITUTE(TEXT(DS7,"#,##0.00"),"-","△")&amp;"】"))</f>
        <v>【36.52】</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5">
        <f t="shared" si="13"/>
        <v>5.1100000000000003</v>
      </c>
      <c r="EC6" s="35">
        <f t="shared" si="13"/>
        <v>5.18</v>
      </c>
      <c r="ED6" s="34" t="str">
        <f>IF(ED7="","",IF(ED7="-","【-】","【"&amp;SUBSTITUTE(TEXT(ED7,"#,##0.00"),"-","△")&amp;"】"))</f>
        <v>【5.72】</v>
      </c>
      <c r="EE6" s="35" t="str">
        <f>IF(EE7="",NA(),EE7)</f>
        <v>-</v>
      </c>
      <c r="EF6" s="35" t="str">
        <f t="shared" ref="EF6:EN6" si="14">IF(EF7="",NA(),EF7)</f>
        <v>-</v>
      </c>
      <c r="EG6" s="35" t="str">
        <f t="shared" si="14"/>
        <v>-</v>
      </c>
      <c r="EH6" s="35">
        <f t="shared" si="14"/>
        <v>0.02</v>
      </c>
      <c r="EI6" s="34">
        <f t="shared" si="14"/>
        <v>0</v>
      </c>
      <c r="EJ6" s="35" t="str">
        <f t="shared" si="14"/>
        <v>-</v>
      </c>
      <c r="EK6" s="35" t="str">
        <f t="shared" si="14"/>
        <v>-</v>
      </c>
      <c r="EL6" s="35" t="str">
        <f t="shared" si="14"/>
        <v>-</v>
      </c>
      <c r="EM6" s="35">
        <f t="shared" si="14"/>
        <v>0.21</v>
      </c>
      <c r="EN6" s="35">
        <f t="shared" si="14"/>
        <v>0.33</v>
      </c>
      <c r="EO6" s="34" t="str">
        <f>IF(EO7="","",IF(EO7="-","【-】","【"&amp;SUBSTITUTE(TEXT(EO7,"#,##0.00"),"-","△")&amp;"】"))</f>
        <v>【0.30】</v>
      </c>
    </row>
    <row r="7" spans="1:148" s="36" customFormat="1" x14ac:dyDescent="0.15">
      <c r="A7" s="28"/>
      <c r="B7" s="37">
        <v>2020</v>
      </c>
      <c r="C7" s="37">
        <v>92088</v>
      </c>
      <c r="D7" s="37">
        <v>46</v>
      </c>
      <c r="E7" s="37">
        <v>17</v>
      </c>
      <c r="F7" s="37">
        <v>1</v>
      </c>
      <c r="G7" s="37">
        <v>0</v>
      </c>
      <c r="H7" s="37" t="s">
        <v>96</v>
      </c>
      <c r="I7" s="37" t="s">
        <v>97</v>
      </c>
      <c r="J7" s="37" t="s">
        <v>98</v>
      </c>
      <c r="K7" s="37" t="s">
        <v>99</v>
      </c>
      <c r="L7" s="37" t="s">
        <v>100</v>
      </c>
      <c r="M7" s="37" t="s">
        <v>101</v>
      </c>
      <c r="N7" s="38" t="s">
        <v>102</v>
      </c>
      <c r="O7" s="38">
        <v>54.06</v>
      </c>
      <c r="P7" s="38">
        <v>62.75</v>
      </c>
      <c r="Q7" s="38">
        <v>89.93</v>
      </c>
      <c r="R7" s="38">
        <v>2299</v>
      </c>
      <c r="S7" s="38">
        <v>167888</v>
      </c>
      <c r="T7" s="38">
        <v>171.75</v>
      </c>
      <c r="U7" s="38">
        <v>977.51</v>
      </c>
      <c r="V7" s="38">
        <v>105033</v>
      </c>
      <c r="W7" s="38">
        <v>23.65</v>
      </c>
      <c r="X7" s="38">
        <v>4441.1400000000003</v>
      </c>
      <c r="Y7" s="38" t="s">
        <v>102</v>
      </c>
      <c r="Z7" s="38" t="s">
        <v>102</v>
      </c>
      <c r="AA7" s="38" t="s">
        <v>102</v>
      </c>
      <c r="AB7" s="38">
        <v>108.2</v>
      </c>
      <c r="AC7" s="38">
        <v>109.28</v>
      </c>
      <c r="AD7" s="38" t="s">
        <v>102</v>
      </c>
      <c r="AE7" s="38" t="s">
        <v>102</v>
      </c>
      <c r="AF7" s="38" t="s">
        <v>102</v>
      </c>
      <c r="AG7" s="38">
        <v>111.12</v>
      </c>
      <c r="AH7" s="38">
        <v>109.58</v>
      </c>
      <c r="AI7" s="38">
        <v>106.67</v>
      </c>
      <c r="AJ7" s="38" t="s">
        <v>102</v>
      </c>
      <c r="AK7" s="38" t="s">
        <v>102</v>
      </c>
      <c r="AL7" s="38" t="s">
        <v>102</v>
      </c>
      <c r="AM7" s="38">
        <v>0</v>
      </c>
      <c r="AN7" s="38">
        <v>0</v>
      </c>
      <c r="AO7" s="38" t="s">
        <v>102</v>
      </c>
      <c r="AP7" s="38" t="s">
        <v>102</v>
      </c>
      <c r="AQ7" s="38" t="s">
        <v>102</v>
      </c>
      <c r="AR7" s="38">
        <v>2.0699999999999998</v>
      </c>
      <c r="AS7" s="38">
        <v>5.97</v>
      </c>
      <c r="AT7" s="38">
        <v>3.64</v>
      </c>
      <c r="AU7" s="38" t="s">
        <v>102</v>
      </c>
      <c r="AV7" s="38" t="s">
        <v>102</v>
      </c>
      <c r="AW7" s="38" t="s">
        <v>102</v>
      </c>
      <c r="AX7" s="38">
        <v>22.38</v>
      </c>
      <c r="AY7" s="38">
        <v>36.94</v>
      </c>
      <c r="AZ7" s="38" t="s">
        <v>102</v>
      </c>
      <c r="BA7" s="38" t="s">
        <v>102</v>
      </c>
      <c r="BB7" s="38" t="s">
        <v>102</v>
      </c>
      <c r="BC7" s="38">
        <v>61.57</v>
      </c>
      <c r="BD7" s="38">
        <v>60.82</v>
      </c>
      <c r="BE7" s="38">
        <v>67.52</v>
      </c>
      <c r="BF7" s="38" t="s">
        <v>102</v>
      </c>
      <c r="BG7" s="38" t="s">
        <v>102</v>
      </c>
      <c r="BH7" s="38" t="s">
        <v>102</v>
      </c>
      <c r="BI7" s="38">
        <v>1038.74</v>
      </c>
      <c r="BJ7" s="38">
        <v>1028.6099999999999</v>
      </c>
      <c r="BK7" s="38" t="s">
        <v>102</v>
      </c>
      <c r="BL7" s="38" t="s">
        <v>102</v>
      </c>
      <c r="BM7" s="38" t="s">
        <v>102</v>
      </c>
      <c r="BN7" s="38">
        <v>867.39</v>
      </c>
      <c r="BO7" s="38">
        <v>920.83</v>
      </c>
      <c r="BP7" s="38">
        <v>705.21</v>
      </c>
      <c r="BQ7" s="38" t="s">
        <v>102</v>
      </c>
      <c r="BR7" s="38" t="s">
        <v>102</v>
      </c>
      <c r="BS7" s="38" t="s">
        <v>102</v>
      </c>
      <c r="BT7" s="38">
        <v>78.900000000000006</v>
      </c>
      <c r="BU7" s="38">
        <v>78.45</v>
      </c>
      <c r="BV7" s="38" t="s">
        <v>102</v>
      </c>
      <c r="BW7" s="38" t="s">
        <v>102</v>
      </c>
      <c r="BX7" s="38" t="s">
        <v>102</v>
      </c>
      <c r="BY7" s="38">
        <v>100.91</v>
      </c>
      <c r="BZ7" s="38">
        <v>99.82</v>
      </c>
      <c r="CA7" s="38">
        <v>98.96</v>
      </c>
      <c r="CB7" s="38" t="s">
        <v>102</v>
      </c>
      <c r="CC7" s="38" t="s">
        <v>102</v>
      </c>
      <c r="CD7" s="38" t="s">
        <v>102</v>
      </c>
      <c r="CE7" s="38">
        <v>150</v>
      </c>
      <c r="CF7" s="38">
        <v>150</v>
      </c>
      <c r="CG7" s="38" t="s">
        <v>102</v>
      </c>
      <c r="CH7" s="38" t="s">
        <v>102</v>
      </c>
      <c r="CI7" s="38" t="s">
        <v>102</v>
      </c>
      <c r="CJ7" s="38">
        <v>158.04</v>
      </c>
      <c r="CK7" s="38">
        <v>156.77000000000001</v>
      </c>
      <c r="CL7" s="38">
        <v>134.52000000000001</v>
      </c>
      <c r="CM7" s="38" t="s">
        <v>102</v>
      </c>
      <c r="CN7" s="38" t="s">
        <v>102</v>
      </c>
      <c r="CO7" s="38" t="s">
        <v>102</v>
      </c>
      <c r="CP7" s="38">
        <v>85.75</v>
      </c>
      <c r="CQ7" s="38">
        <v>80.87</v>
      </c>
      <c r="CR7" s="38" t="s">
        <v>102</v>
      </c>
      <c r="CS7" s="38" t="s">
        <v>102</v>
      </c>
      <c r="CT7" s="38" t="s">
        <v>102</v>
      </c>
      <c r="CU7" s="38">
        <v>66.78</v>
      </c>
      <c r="CV7" s="38">
        <v>67</v>
      </c>
      <c r="CW7" s="38">
        <v>59.57</v>
      </c>
      <c r="CX7" s="38" t="s">
        <v>102</v>
      </c>
      <c r="CY7" s="38" t="s">
        <v>102</v>
      </c>
      <c r="CZ7" s="38" t="s">
        <v>102</v>
      </c>
      <c r="DA7" s="38">
        <v>89.6</v>
      </c>
      <c r="DB7" s="38">
        <v>91.31</v>
      </c>
      <c r="DC7" s="38" t="s">
        <v>102</v>
      </c>
      <c r="DD7" s="38" t="s">
        <v>102</v>
      </c>
      <c r="DE7" s="38" t="s">
        <v>102</v>
      </c>
      <c r="DF7" s="38">
        <v>94.06</v>
      </c>
      <c r="DG7" s="38">
        <v>94.41</v>
      </c>
      <c r="DH7" s="38">
        <v>95.57</v>
      </c>
      <c r="DI7" s="38" t="s">
        <v>102</v>
      </c>
      <c r="DJ7" s="38" t="s">
        <v>102</v>
      </c>
      <c r="DK7" s="38" t="s">
        <v>102</v>
      </c>
      <c r="DL7" s="38">
        <v>3.62</v>
      </c>
      <c r="DM7" s="38">
        <v>7.12</v>
      </c>
      <c r="DN7" s="38" t="s">
        <v>102</v>
      </c>
      <c r="DO7" s="38" t="s">
        <v>102</v>
      </c>
      <c r="DP7" s="38" t="s">
        <v>102</v>
      </c>
      <c r="DQ7" s="38">
        <v>34.33</v>
      </c>
      <c r="DR7" s="38">
        <v>34.15</v>
      </c>
      <c r="DS7" s="38">
        <v>36.520000000000003</v>
      </c>
      <c r="DT7" s="38" t="s">
        <v>102</v>
      </c>
      <c r="DU7" s="38" t="s">
        <v>102</v>
      </c>
      <c r="DV7" s="38" t="s">
        <v>102</v>
      </c>
      <c r="DW7" s="38">
        <v>0</v>
      </c>
      <c r="DX7" s="38">
        <v>0</v>
      </c>
      <c r="DY7" s="38" t="s">
        <v>102</v>
      </c>
      <c r="DZ7" s="38" t="s">
        <v>102</v>
      </c>
      <c r="EA7" s="38" t="s">
        <v>102</v>
      </c>
      <c r="EB7" s="38">
        <v>5.1100000000000003</v>
      </c>
      <c r="EC7" s="38">
        <v>5.18</v>
      </c>
      <c r="ED7" s="38">
        <v>5.72</v>
      </c>
      <c r="EE7" s="38" t="s">
        <v>102</v>
      </c>
      <c r="EF7" s="38" t="s">
        <v>102</v>
      </c>
      <c r="EG7" s="38" t="s">
        <v>102</v>
      </c>
      <c r="EH7" s="38">
        <v>0.02</v>
      </c>
      <c r="EI7" s="38">
        <v>0</v>
      </c>
      <c r="EJ7" s="38" t="s">
        <v>102</v>
      </c>
      <c r="EK7" s="38" t="s">
        <v>102</v>
      </c>
      <c r="EL7" s="38" t="s">
        <v>102</v>
      </c>
      <c r="EM7" s="38">
        <v>0.21</v>
      </c>
      <c r="EN7" s="38">
        <v>0.33</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2022-01-17T00:55:24Z</cp:lastPrinted>
  <dcterms:created xsi:type="dcterms:W3CDTF">2021-12-03T07:08:52Z</dcterms:created>
  <dcterms:modified xsi:type="dcterms:W3CDTF">2022-02-23T03:39:56Z</dcterms:modified>
  <cp:category/>
</cp:coreProperties>
</file>