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D74EF524-9CED-4FDF-BAD2-130888D81DDA}" xr6:coauthVersionLast="47" xr6:coauthVersionMax="47" xr10:uidLastSave="{00000000-0000-0000-0000-000000000000}"/>
  <workbookProtection workbookAlgorithmName="SHA-512" workbookHashValue="ivKqrII8rNbrBJfx8Mx0uUALhorwUeDiI+xzfFkm/aTaujCzrukpn90LjR5O9pWv7T9BxJ5Nsy5K8C7x3tvtrw==" workbookSaltValue="fEUO0SQFVDZDNY+zTZMXL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E85" i="4"/>
  <c r="BB10" i="4"/>
  <c r="AT10" i="4"/>
  <c r="P10" i="4"/>
  <c r="AT8" i="4"/>
  <c r="W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<sst xmlns="http://schemas.openxmlformats.org/spreadsheetml/2006/main" count="231" uniqueCount="115">
  <si>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</si>
  <si>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</si>
  <si>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</si>
  <si>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</si>
  <si>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</si>
  <si>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</si>
  <si>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</si>
  <si>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</si>
  <si>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</si>
  <si>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</si>
  <si>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</si>
  <si>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</si>
  <si>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</si>
  <si>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</si>
  <si>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</si>
  <si>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</si>
  <si>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</si>
  <si>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</si>
  <si>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</si>
  <si>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</si>
  <si>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</si>
  <si>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</si>
  <si>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</si>
  <si>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</si>
  <si>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</si>
  <si>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</si>
  <si>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</si>
  <si>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</si>
  <si>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</si>
  <si>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</si>
  <si>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</si>
  <si>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</si>
  <si>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</si>
  <si>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</si>
  <si>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</si>
  <si>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</si>
  <si>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</si>
  <si>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</si>
  <si>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</si>
  <si>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</si>
  <si>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</si>
  <si>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</si>
  <si>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</si>
  <si>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</si>
  <si>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</si>
  <si>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</si>
  <si>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</si>
  <si>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</si>
  <si>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</si>
  <si>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</si>
  <si>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</si>
  <si>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</si>
  <si>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</si>
  <si>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</si>
  <si>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</si>
  <si>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</si>
  <si>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</si>
  <si>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</si>
  <si>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</si>
  <si>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</si>
  <si>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</si>
  <si>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</si>
  <si>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</si>
  <si>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</si>
  <si>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</si>
  <si>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</si>
  <si>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</si>
  <si>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</si>
  <si>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</si>
  <si>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</si>
  <si>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</si>
  <si>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</si>
  <si>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</si>
  <si>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</si>
  <si>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</si>
  <si>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</si>
  <si>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</si>
  <si>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</si>
  <si>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</si>
  <si>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</si>
  <si>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</si>
  <si>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</si>
  <si>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</si>
  <si>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</si>
  <si>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</si>
  <si>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</si>
  <si>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</si>
  <si>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</si>
  <si>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</si>
  <si>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</si>
  <si>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</si>
  <si>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</si>
  <si>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</si>
  <si>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</si>
  <si>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</si>
  <si>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</si>
  <si>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</si>
  <si>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</si>
  <si>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</si>
  <si>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</si>
  <si>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</si>
  <si>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</si>
  <si>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</si>
  <si>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</si>
  <si>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</si>
  <si>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</si>
  <si>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</si>
  <si>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</si>
  <si>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</si>
  <si>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</si>
  <si>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</si>
  <si>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</si>
  <si>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①経常収支比率は100%であるが、料金収入だけでは賄えず繰入金に依存している状況にあり、基準外繰入金をいかに減らしていくかが今後の課題である。
 ②累積欠損金は発生していない。
 ③流動比率は、類似団体平均値を上回っているが、100%未満となっている。これは企業債残高が多く企業債元金償還のピークを迎えており、流動負債の約90%を翌年度償還予定の企業債元金が占めているためである。
 ⑤経費回収率は100%に達しておらず、繰入金に依存している状況にあるため、今後は適正な使用料の確保と汚水処理費の削減が必要である。
 ⑥汚水処理原価は類似団体平均値より低いものの、経費回収率も100%に達していないことから、経費削減が必要である。
 ⑦施設利用率は類似団体平均値より高く、施設は適正な規模であると考えられる。
 ⑧水洗化率は、類似団体平均値をやや下回っており、継続して未接続者への接続を促していく必要がある。</t>
    <phoneticPr fontId="4"/>
  </si>
  <si>
    <t xml:space="preserve"> ①有形固定資産減価償却率は、令和元年の企業会計適用時に既存の資産を取得価額（＝帳簿価格）としたことから、類似団体平均値と比較して、減価償却が進んでいない状況となっている。
 ②管渠老朽化率は、平成4年に供用開始し、耐用年数に至った管渠がないため管渠改善は行っていないが、今後は増加が見込まれる。
　終末処理施設は、供用開始から20年以上経過した施設の修繕が増加傾向にあり、維持管理費を増加させる要因となっている。</t>
    <phoneticPr fontId="4"/>
  </si>
  <si>
    <t>　令和元年度より公共下水道事業とともに地方公営企業法を適用し、迅速性・独立性・機動性等のメリットを活かした健全な下水道事業経営に取り組んでいる。しかしながら、今後は農業集落排水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下水道事業経営戦略を策定。使用料の値上げを令和5年10月に実施したが、令和8年度以降についても、使用者に配慮しつつ値上げを予定している。併せて費用の平準化にも取り組み、経営基盤の強化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</si>
</sst>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4C-4D24-9D19-174B3C5EA1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014C-4D24-9D19-174B3C5EA1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80.75</c:v>
                </c:pt>
                <c:pt idx="1">
                  <c:v>80.239999999999995</c:v>
                </c:pt>
                <c:pt idx="2">
                  <c:v>80.239999999999995</c:v>
                </c:pt>
                <c:pt idx="3">
                  <c:v>78.23</c:v>
                </c:pt>
                <c:pt idx="4">
                  <c:v>77.16</c:v>
                </c:pt>
              </c:numCache>
            </c:numRef>
          </c:val>
          <c:extLst>
            <c:ext xmlns:c16="http://schemas.microsoft.com/office/drawing/2014/chart" uri="{C3380CC4-5D6E-409C-BE32-E72D297353CC}">
              <c16:uniqueId val="{00000000-2200-4D70-989F-34831B68CB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2200-4D70-989F-34831B68CB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85.96</c:v>
                </c:pt>
                <c:pt idx="1">
                  <c:v>85.52</c:v>
                </c:pt>
                <c:pt idx="2">
                  <c:v>85.26</c:v>
                </c:pt>
                <c:pt idx="3">
                  <c:v>85.78</c:v>
                </c:pt>
                <c:pt idx="4">
                  <c:v>84.29</c:v>
                </c:pt>
              </c:numCache>
            </c:numRef>
          </c:val>
          <c:extLst>
            <c:ext xmlns:c16="http://schemas.microsoft.com/office/drawing/2014/chart" uri="{C3380CC4-5D6E-409C-BE32-E72D297353CC}">
              <c16:uniqueId val="{00000000-1492-4532-87B9-2340216916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1492-4532-87B9-2340216916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101.24</c:v>
                </c:pt>
                <c:pt idx="1">
                  <c:v>100.01</c:v>
                </c:pt>
                <c:pt idx="2">
                  <c:v>100.18</c:v>
                </c:pt>
                <c:pt idx="3">
                  <c:v>100.18</c:v>
                </c:pt>
                <c:pt idx="4">
                  <c:v>100.8</c:v>
                </c:pt>
              </c:numCache>
            </c:numRef>
          </c:val>
          <c:extLst>
            <c:ext xmlns:c16="http://schemas.microsoft.com/office/drawing/2014/chart" uri="{C3380CC4-5D6E-409C-BE32-E72D297353CC}">
              <c16:uniqueId val="{00000000-00FA-4338-895C-09009E78461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101.91</c:v>
                </c:pt>
                <c:pt idx="4">
                  <c:v>103.07</c:v>
                </c:pt>
              </c:numCache>
            </c:numRef>
          </c:val>
          <c:smooth val="0"/>
          <c:extLst>
            <c:ext xmlns:c16="http://schemas.microsoft.com/office/drawing/2014/chart" uri="{C3380CC4-5D6E-409C-BE32-E72D297353CC}">
              <c16:uniqueId val="{00000001-00FA-4338-895C-09009E78461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3.54</c:v>
                </c:pt>
                <c:pt idx="1">
                  <c:v>6.74</c:v>
                </c:pt>
                <c:pt idx="2">
                  <c:v>9.85</c:v>
                </c:pt>
                <c:pt idx="3">
                  <c:v>12.97</c:v>
                </c:pt>
                <c:pt idx="4">
                  <c:v>15.96</c:v>
                </c:pt>
              </c:numCache>
            </c:numRef>
          </c:val>
          <c:extLst>
            <c:ext xmlns:c16="http://schemas.microsoft.com/office/drawing/2014/chart" uri="{C3380CC4-5D6E-409C-BE32-E72D297353CC}">
              <c16:uniqueId val="{00000000-C10B-4FC6-B420-D7D3766CC9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28.79</c:v>
                </c:pt>
                <c:pt idx="4">
                  <c:v>30.5</c:v>
                </c:pt>
              </c:numCache>
            </c:numRef>
          </c:val>
          <c:smooth val="0"/>
          <c:extLst>
            <c:ext xmlns:c16="http://schemas.microsoft.com/office/drawing/2014/chart" uri="{C3380CC4-5D6E-409C-BE32-E72D297353CC}">
              <c16:uniqueId val="{00000001-C10B-4FC6-B420-D7D3766CC9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5-4707-94CE-AF632AF9BD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F5-4707-94CE-AF632AF9BD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4F-428A-A377-0BF66FEAAC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124.8</c:v>
                </c:pt>
                <c:pt idx="4">
                  <c:v>120.64</c:v>
                </c:pt>
              </c:numCache>
            </c:numRef>
          </c:val>
          <c:smooth val="0"/>
          <c:extLst>
            <c:ext xmlns:c16="http://schemas.microsoft.com/office/drawing/2014/chart" uri="{C3380CC4-5D6E-409C-BE32-E72D297353CC}">
              <c16:uniqueId val="{00000001-204F-428A-A377-0BF66FEAAC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14.49</c:v>
                </c:pt>
                <c:pt idx="1">
                  <c:v>13.82</c:v>
                </c:pt>
                <c:pt idx="2">
                  <c:v>29.32</c:v>
                </c:pt>
                <c:pt idx="3">
                  <c:v>38.21</c:v>
                </c:pt>
                <c:pt idx="4">
                  <c:v>55.84</c:v>
                </c:pt>
              </c:numCache>
            </c:numRef>
          </c:val>
          <c:extLst>
            <c:ext xmlns:c16="http://schemas.microsoft.com/office/drawing/2014/chart" uri="{C3380CC4-5D6E-409C-BE32-E72D297353CC}">
              <c16:uniqueId val="{00000000-AAE2-4DCA-90EF-EBC2C2A65A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35.42</c:v>
                </c:pt>
                <c:pt idx="4">
                  <c:v>39.82</c:v>
                </c:pt>
              </c:numCache>
            </c:numRef>
          </c:val>
          <c:smooth val="0"/>
          <c:extLst>
            <c:ext xmlns:c16="http://schemas.microsoft.com/office/drawing/2014/chart" uri="{C3380CC4-5D6E-409C-BE32-E72D297353CC}">
              <c16:uniqueId val="{00000001-AAE2-4DCA-90EF-EBC2C2A65A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2-4CC8-BC32-AF0C65E723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A742-4CC8-BC32-AF0C65E723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50.98</c:v>
                </c:pt>
                <c:pt idx="1">
                  <c:v>49.97</c:v>
                </c:pt>
                <c:pt idx="2">
                  <c:v>48.2</c:v>
                </c:pt>
                <c:pt idx="3">
                  <c:v>43.36</c:v>
                </c:pt>
                <c:pt idx="4">
                  <c:v>50.83</c:v>
                </c:pt>
              </c:numCache>
            </c:numRef>
          </c:val>
          <c:extLst>
            <c:ext xmlns:c16="http://schemas.microsoft.com/office/drawing/2014/chart" uri="{C3380CC4-5D6E-409C-BE32-E72D297353CC}">
              <c16:uniqueId val="{00000000-F07F-4331-BC59-51686A03A5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F07F-4331-BC59-51686A03A5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216</c:v>
                </c:pt>
                <c:pt idx="1">
                  <c:v>222.71</c:v>
                </c:pt>
                <c:pt idx="2">
                  <c:v>231.36</c:v>
                </c:pt>
                <c:pt idx="3">
                  <c:v>257.29000000000002</c:v>
                </c:pt>
                <c:pt idx="4">
                  <c:v>241.21</c:v>
                </c:pt>
              </c:numCache>
            </c:numRef>
          </c:val>
          <c:extLst>
            <c:ext xmlns:c16="http://schemas.microsoft.com/office/drawing/2014/chart" uri="{C3380CC4-5D6E-409C-BE32-E72D297353CC}">
              <c16:uniqueId val="{00000000-9452-4403-AAC9-9DE543BA2D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9452-4403-AAC9-9DE543BA2D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小山市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166975</v>
      </c>
      <c r="AM8" s="45"/>
      <c r="AN8" s="45"/>
      <c r="AO8" s="45"/>
      <c r="AP8" s="45"/>
      <c r="AQ8" s="45"/>
      <c r="AR8" s="45"/>
      <c r="AS8" s="45"/>
      <c r="AT8" s="44">
        <f>データ!T6</f>
        <v>171.75</v>
      </c>
      <c r="AU8" s="44"/>
      <c r="AV8" s="44"/>
      <c r="AW8" s="44"/>
      <c r="AX8" s="44"/>
      <c r="AY8" s="44"/>
      <c r="AZ8" s="44"/>
      <c r="BA8" s="44"/>
      <c r="BB8" s="44">
        <f>データ!U6</f>
        <v>972.2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65.569999999999993</v>
      </c>
      <c r="J10" s="44"/>
      <c r="K10" s="44"/>
      <c r="L10" s="44"/>
      <c r="M10" s="44"/>
      <c r="N10" s="44"/>
      <c r="O10" s="44"/>
      <c r="P10" s="44">
        <f>データ!P6</f>
        <v>7.55</v>
      </c>
      <c r="Q10" s="44"/>
      <c r="R10" s="44"/>
      <c r="S10" s="44"/>
      <c r="T10" s="44"/>
      <c r="U10" s="44"/>
      <c r="V10" s="44"/>
      <c r="W10" s="44">
        <f>データ!Q6</f>
        <v>58.78</v>
      </c>
      <c r="X10" s="44"/>
      <c r="Y10" s="44"/>
      <c r="Z10" s="44"/>
      <c r="AA10" s="44"/>
      <c r="AB10" s="44"/>
      <c r="AC10" s="44"/>
      <c r="AD10" s="45">
        <f>データ!R6</f>
        <v>2756</v>
      </c>
      <c r="AE10" s="45"/>
      <c r="AF10" s="45"/>
      <c r="AG10" s="45"/>
      <c r="AH10" s="45"/>
      <c r="AI10" s="45"/>
      <c r="AJ10" s="45"/>
      <c r="AK10" s="2"/>
      <c r="AL10" s="45">
        <f>データ!V6</f>
        <v>12596</v>
      </c>
      <c r="AM10" s="45"/>
      <c r="AN10" s="45"/>
      <c r="AO10" s="45"/>
      <c r="AP10" s="45"/>
      <c r="AQ10" s="45"/>
      <c r="AR10" s="45"/>
      <c r="AS10" s="45"/>
      <c r="AT10" s="44">
        <f>データ!W6</f>
        <v>6.44</v>
      </c>
      <c r="AU10" s="44"/>
      <c r="AV10" s="44"/>
      <c r="AW10" s="44"/>
      <c r="AX10" s="44"/>
      <c r="AY10" s="44"/>
      <c r="AZ10" s="44"/>
      <c r="BA10" s="44"/>
      <c r="BB10" s="44">
        <f>データ!X6</f>
        <v>1955.9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bSRIywnufTjS4rku48nIjms9KjmkHZBkj0w/Lt3FgaMGpGXzHfp0g/NRc4DHuCpbq09Fwz8NfeAi2h6lk8Q4wQ==" saltValue="sTfrwuFdG1d0igBytnl3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92088</v>
      </c>
      <c r="D6" s="19">
        <f t="shared" si="3"/>
        <v>46</v>
      </c>
      <c r="E6" s="19">
        <f t="shared" si="3"/>
        <v>17</v>
      </c>
      <c r="F6" s="19">
        <f t="shared" si="3"/>
        <v>5</v>
      </c>
      <c r="G6" s="19">
        <f t="shared" si="3"/>
        <v>0</v>
      </c>
      <c r="H6" s="19" t="str">
        <f t="shared" si="3"/>
        <v>栃木県　小山市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65.569999999999993</v>
      </c>
      <c r="P6" s="20">
        <f t="shared" si="3"/>
        <v>7.55</v>
      </c>
      <c r="Q6" s="20">
        <f t="shared" si="3"/>
        <v>58.78</v>
      </c>
      <c r="R6" s="20">
        <f t="shared" si="3"/>
        <v>2756</v>
      </c>
      <c r="S6" s="20">
        <f t="shared" si="3"/>
        <v>166975</v>
      </c>
      <c r="T6" s="20">
        <f t="shared" si="3"/>
        <v>171.75</v>
      </c>
      <c r="U6" s="20">
        <f t="shared" si="3"/>
        <v>972.2</v>
      </c>
      <c r="V6" s="20">
        <f t="shared" si="3"/>
        <v>12596</v>
      </c>
      <c r="W6" s="20">
        <f t="shared" si="3"/>
        <v>6.44</v>
      </c>
      <c r="X6" s="20">
        <f t="shared" si="3"/>
        <v>1955.9</v>
      </c>
      <c r="Y6" s="21">
        <f>IF(Y7="",NA(),Y7)</f>
        <v>101.24</v>
      </c>
      <c r="Z6" s="21">
        <f t="shared" ref="Z6:AH6" si="4">IF(Z7="",NA(),Z7)</f>
        <v>100.01</v>
      </c>
      <c r="AA6" s="21">
        <f t="shared" si="4"/>
        <v>100.18</v>
      </c>
      <c r="AB6" s="21">
        <f t="shared" si="4"/>
        <v>100.18</v>
      </c>
      <c r="AC6" s="21">
        <f t="shared" si="4"/>
        <v>100.8</v>
      </c>
      <c r="AD6" s="21">
        <f t="shared" si="4"/>
        <v>103.6</v>
      </c>
      <c r="AE6" s="21">
        <f t="shared" si="4"/>
        <v>106.37</v>
      </c>
      <c r="AF6" s="21">
        <f t="shared" si="4"/>
        <v>106.07</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124.8</v>
      </c>
      <c r="AS6" s="21">
        <f t="shared" si="5"/>
        <v>120.64</v>
      </c>
      <c r="AT6" s="20" t="str">
        <f>IF(AT7="","",IF(AT7="-","【-】","【"&amp;SUBSTITUTE(TEXT(AT7,"#,##0.00"),"-","△")&amp;"】"))</f>
        <v>【124.06】</v>
      </c>
      <c r="AU6" s="21">
        <f>IF(AU7="",NA(),AU7)</f>
        <v>14.49</v>
      </c>
      <c r="AV6" s="21">
        <f t="shared" ref="AV6:BD6" si="6">IF(AV7="",NA(),AV7)</f>
        <v>13.82</v>
      </c>
      <c r="AW6" s="21">
        <f t="shared" si="6"/>
        <v>29.32</v>
      </c>
      <c r="AX6" s="21">
        <f t="shared" si="6"/>
        <v>38.21</v>
      </c>
      <c r="AY6" s="21">
        <f t="shared" si="6"/>
        <v>55.84</v>
      </c>
      <c r="AZ6" s="21">
        <f t="shared" si="6"/>
        <v>26.99</v>
      </c>
      <c r="BA6" s="21">
        <f t="shared" si="6"/>
        <v>29.13</v>
      </c>
      <c r="BB6" s="21">
        <f t="shared" si="6"/>
        <v>35.69</v>
      </c>
      <c r="BC6" s="21">
        <f t="shared" si="6"/>
        <v>35.42</v>
      </c>
      <c r="BD6" s="21">
        <f t="shared" si="6"/>
        <v>39.82</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718.49</v>
      </c>
      <c r="BO6" s="21">
        <f t="shared" si="7"/>
        <v>743.31</v>
      </c>
      <c r="BP6" s="20" t="str">
        <f>IF(BP7="","",IF(BP7="-","【-】","【"&amp;SUBSTITUTE(TEXT(BP7,"#,##0.00"),"-","△")&amp;"】"))</f>
        <v>【785.10】</v>
      </c>
      <c r="BQ6" s="21">
        <f>IF(BQ7="",NA(),BQ7)</f>
        <v>50.98</v>
      </c>
      <c r="BR6" s="21">
        <f t="shared" ref="BR6:BZ6" si="8">IF(BR7="",NA(),BR7)</f>
        <v>49.97</v>
      </c>
      <c r="BS6" s="21">
        <f t="shared" si="8"/>
        <v>48.2</v>
      </c>
      <c r="BT6" s="21">
        <f t="shared" si="8"/>
        <v>43.36</v>
      </c>
      <c r="BU6" s="21">
        <f t="shared" si="8"/>
        <v>50.83</v>
      </c>
      <c r="BV6" s="21">
        <f t="shared" si="8"/>
        <v>57.31</v>
      </c>
      <c r="BW6" s="21">
        <f t="shared" si="8"/>
        <v>57.08</v>
      </c>
      <c r="BX6" s="21">
        <f t="shared" si="8"/>
        <v>56.26</v>
      </c>
      <c r="BY6" s="21">
        <f t="shared" si="8"/>
        <v>61.82</v>
      </c>
      <c r="BZ6" s="21">
        <f t="shared" si="8"/>
        <v>61.15</v>
      </c>
      <c r="CA6" s="20" t="str">
        <f>IF(CA7="","",IF(CA7="-","【-】","【"&amp;SUBSTITUTE(TEXT(CA7,"#,##0.00"),"-","△")&amp;"】"))</f>
        <v>【56.93】</v>
      </c>
      <c r="CB6" s="21">
        <f>IF(CB7="",NA(),CB7)</f>
        <v>216</v>
      </c>
      <c r="CC6" s="21">
        <f t="shared" ref="CC6:CK6" si="9">IF(CC7="",NA(),CC7)</f>
        <v>222.71</v>
      </c>
      <c r="CD6" s="21">
        <f t="shared" si="9"/>
        <v>231.36</v>
      </c>
      <c r="CE6" s="21">
        <f t="shared" si="9"/>
        <v>257.29000000000002</v>
      </c>
      <c r="CF6" s="21">
        <f t="shared" si="9"/>
        <v>241.21</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80.75</v>
      </c>
      <c r="CN6" s="21">
        <f t="shared" ref="CN6:CV6" si="10">IF(CN7="",NA(),CN7)</f>
        <v>80.239999999999995</v>
      </c>
      <c r="CO6" s="21">
        <f t="shared" si="10"/>
        <v>80.239999999999995</v>
      </c>
      <c r="CP6" s="21">
        <f t="shared" si="10"/>
        <v>78.23</v>
      </c>
      <c r="CQ6" s="21">
        <f t="shared" si="10"/>
        <v>77.16</v>
      </c>
      <c r="CR6" s="21">
        <f t="shared" si="10"/>
        <v>50.14</v>
      </c>
      <c r="CS6" s="21">
        <f t="shared" si="10"/>
        <v>54.83</v>
      </c>
      <c r="CT6" s="21">
        <f t="shared" si="10"/>
        <v>66.53</v>
      </c>
      <c r="CU6" s="21">
        <f t="shared" si="10"/>
        <v>52.9</v>
      </c>
      <c r="CV6" s="21">
        <f t="shared" si="10"/>
        <v>52.63</v>
      </c>
      <c r="CW6" s="20" t="str">
        <f>IF(CW7="","",IF(CW7="-","【-】","【"&amp;SUBSTITUTE(TEXT(CW7,"#,##0.00"),"-","△")&amp;"】"))</f>
        <v>【49.87】</v>
      </c>
      <c r="CX6" s="21">
        <f>IF(CX7="",NA(),CX7)</f>
        <v>85.96</v>
      </c>
      <c r="CY6" s="21">
        <f t="shared" ref="CY6:DG6" si="11">IF(CY7="",NA(),CY7)</f>
        <v>85.52</v>
      </c>
      <c r="CZ6" s="21">
        <f t="shared" si="11"/>
        <v>85.26</v>
      </c>
      <c r="DA6" s="21">
        <f t="shared" si="11"/>
        <v>85.78</v>
      </c>
      <c r="DB6" s="21">
        <f t="shared" si="11"/>
        <v>84.29</v>
      </c>
      <c r="DC6" s="21">
        <f t="shared" si="11"/>
        <v>84.98</v>
      </c>
      <c r="DD6" s="21">
        <f t="shared" si="11"/>
        <v>84.7</v>
      </c>
      <c r="DE6" s="21">
        <f t="shared" si="11"/>
        <v>84.67</v>
      </c>
      <c r="DF6" s="21">
        <f t="shared" si="11"/>
        <v>90.3</v>
      </c>
      <c r="DG6" s="21">
        <f t="shared" si="11"/>
        <v>90.32</v>
      </c>
      <c r="DH6" s="20" t="str">
        <f>IF(DH7="","",IF(DH7="-","【-】","【"&amp;SUBSTITUTE(TEXT(DH7,"#,##0.00"),"-","△")&amp;"】"))</f>
        <v>【87.54】</v>
      </c>
      <c r="DI6" s="21">
        <f>IF(DI7="",NA(),DI7)</f>
        <v>3.54</v>
      </c>
      <c r="DJ6" s="21">
        <f t="shared" ref="DJ6:DR6" si="12">IF(DJ7="",NA(),DJ7)</f>
        <v>6.74</v>
      </c>
      <c r="DK6" s="21">
        <f t="shared" si="12"/>
        <v>9.85</v>
      </c>
      <c r="DL6" s="21">
        <f t="shared" si="12"/>
        <v>12.97</v>
      </c>
      <c r="DM6" s="21">
        <f t="shared" si="12"/>
        <v>15.96</v>
      </c>
      <c r="DN6" s="21">
        <f t="shared" si="12"/>
        <v>23.06</v>
      </c>
      <c r="DO6" s="21">
        <f t="shared" si="12"/>
        <v>20.34</v>
      </c>
      <c r="DP6" s="21">
        <f t="shared" si="12"/>
        <v>21.85</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8" s="22" customFormat="1" x14ac:dyDescent="0.2">
      <c r="A7" s="14"/>
      <c r="B7" s="23">
        <v>2023</v>
      </c>
      <c r="C7" s="23">
        <v>92088</v>
      </c>
      <c r="D7" s="23">
        <v>46</v>
      </c>
      <c r="E7" s="23">
        <v>17</v>
      </c>
      <c r="F7" s="23">
        <v>5</v>
      </c>
      <c r="G7" s="23">
        <v>0</v>
      </c>
      <c r="H7" s="23" t="s">
        <v>95</v>
      </c>
      <c r="I7" s="23" t="s">
        <v>96</v>
      </c>
      <c r="J7" s="23" t="s">
        <v>97</v>
      </c>
      <c r="K7" s="23" t="s">
        <v>98</v>
      </c>
      <c r="L7" s="23" t="s">
        <v>99</v>
      </c>
      <c r="M7" s="23" t="s">
        <v>100</v>
      </c>
      <c r="N7" s="24" t="s">
        <v>101</v>
      </c>
      <c r="O7" s="24">
        <v>65.569999999999993</v>
      </c>
      <c r="P7" s="24">
        <v>7.55</v>
      </c>
      <c r="Q7" s="24">
        <v>58.78</v>
      </c>
      <c r="R7" s="24">
        <v>2756</v>
      </c>
      <c r="S7" s="24">
        <v>166975</v>
      </c>
      <c r="T7" s="24">
        <v>171.75</v>
      </c>
      <c r="U7" s="24">
        <v>972.2</v>
      </c>
      <c r="V7" s="24">
        <v>12596</v>
      </c>
      <c r="W7" s="24">
        <v>6.44</v>
      </c>
      <c r="X7" s="24">
        <v>1955.9</v>
      </c>
      <c r="Y7" s="24">
        <v>101.24</v>
      </c>
      <c r="Z7" s="24">
        <v>100.01</v>
      </c>
      <c r="AA7" s="24">
        <v>100.18</v>
      </c>
      <c r="AB7" s="24">
        <v>100.18</v>
      </c>
      <c r="AC7" s="24">
        <v>100.8</v>
      </c>
      <c r="AD7" s="24">
        <v>103.6</v>
      </c>
      <c r="AE7" s="24">
        <v>106.37</v>
      </c>
      <c r="AF7" s="24">
        <v>106.07</v>
      </c>
      <c r="AG7" s="24">
        <v>101.91</v>
      </c>
      <c r="AH7" s="24">
        <v>103.07</v>
      </c>
      <c r="AI7" s="24">
        <v>104.44</v>
      </c>
      <c r="AJ7" s="24">
        <v>0</v>
      </c>
      <c r="AK7" s="24">
        <v>0</v>
      </c>
      <c r="AL7" s="24">
        <v>0</v>
      </c>
      <c r="AM7" s="24">
        <v>0</v>
      </c>
      <c r="AN7" s="24">
        <v>0</v>
      </c>
      <c r="AO7" s="24">
        <v>193.99</v>
      </c>
      <c r="AP7" s="24">
        <v>139.02000000000001</v>
      </c>
      <c r="AQ7" s="24">
        <v>132.04</v>
      </c>
      <c r="AR7" s="24">
        <v>124.8</v>
      </c>
      <c r="AS7" s="24">
        <v>120.64</v>
      </c>
      <c r="AT7" s="24">
        <v>124.06</v>
      </c>
      <c r="AU7" s="24">
        <v>14.49</v>
      </c>
      <c r="AV7" s="24">
        <v>13.82</v>
      </c>
      <c r="AW7" s="24">
        <v>29.32</v>
      </c>
      <c r="AX7" s="24">
        <v>38.21</v>
      </c>
      <c r="AY7" s="24">
        <v>55.84</v>
      </c>
      <c r="AZ7" s="24">
        <v>26.99</v>
      </c>
      <c r="BA7" s="24">
        <v>29.13</v>
      </c>
      <c r="BB7" s="24">
        <v>35.69</v>
      </c>
      <c r="BC7" s="24">
        <v>35.42</v>
      </c>
      <c r="BD7" s="24">
        <v>39.82</v>
      </c>
      <c r="BE7" s="24">
        <v>42.02</v>
      </c>
      <c r="BF7" s="24">
        <v>0</v>
      </c>
      <c r="BG7" s="24">
        <v>0</v>
      </c>
      <c r="BH7" s="24">
        <v>0</v>
      </c>
      <c r="BI7" s="24">
        <v>0</v>
      </c>
      <c r="BJ7" s="24">
        <v>0</v>
      </c>
      <c r="BK7" s="24">
        <v>826.83</v>
      </c>
      <c r="BL7" s="24">
        <v>867.83</v>
      </c>
      <c r="BM7" s="24">
        <v>791.76</v>
      </c>
      <c r="BN7" s="24">
        <v>718.49</v>
      </c>
      <c r="BO7" s="24">
        <v>743.31</v>
      </c>
      <c r="BP7" s="24">
        <v>785.1</v>
      </c>
      <c r="BQ7" s="24">
        <v>50.98</v>
      </c>
      <c r="BR7" s="24">
        <v>49.97</v>
      </c>
      <c r="BS7" s="24">
        <v>48.2</v>
      </c>
      <c r="BT7" s="24">
        <v>43.36</v>
      </c>
      <c r="BU7" s="24">
        <v>50.83</v>
      </c>
      <c r="BV7" s="24">
        <v>57.31</v>
      </c>
      <c r="BW7" s="24">
        <v>57.08</v>
      </c>
      <c r="BX7" s="24">
        <v>56.26</v>
      </c>
      <c r="BY7" s="24">
        <v>61.82</v>
      </c>
      <c r="BZ7" s="24">
        <v>61.15</v>
      </c>
      <c r="CA7" s="24">
        <v>56.93</v>
      </c>
      <c r="CB7" s="24">
        <v>216</v>
      </c>
      <c r="CC7" s="24">
        <v>222.71</v>
      </c>
      <c r="CD7" s="24">
        <v>231.36</v>
      </c>
      <c r="CE7" s="24">
        <v>257.29000000000002</v>
      </c>
      <c r="CF7" s="24">
        <v>241.21</v>
      </c>
      <c r="CG7" s="24">
        <v>273.52</v>
      </c>
      <c r="CH7" s="24">
        <v>274.99</v>
      </c>
      <c r="CI7" s="24">
        <v>282.08999999999997</v>
      </c>
      <c r="CJ7" s="24">
        <v>246.9</v>
      </c>
      <c r="CK7" s="24">
        <v>250.43</v>
      </c>
      <c r="CL7" s="24">
        <v>271.14999999999998</v>
      </c>
      <c r="CM7" s="24">
        <v>80.75</v>
      </c>
      <c r="CN7" s="24">
        <v>80.239999999999995</v>
      </c>
      <c r="CO7" s="24">
        <v>80.239999999999995</v>
      </c>
      <c r="CP7" s="24">
        <v>78.23</v>
      </c>
      <c r="CQ7" s="24">
        <v>77.16</v>
      </c>
      <c r="CR7" s="24">
        <v>50.14</v>
      </c>
      <c r="CS7" s="24">
        <v>54.83</v>
      </c>
      <c r="CT7" s="24">
        <v>66.53</v>
      </c>
      <c r="CU7" s="24">
        <v>52.9</v>
      </c>
      <c r="CV7" s="24">
        <v>52.63</v>
      </c>
      <c r="CW7" s="24">
        <v>49.87</v>
      </c>
      <c r="CX7" s="24">
        <v>85.96</v>
      </c>
      <c r="CY7" s="24">
        <v>85.52</v>
      </c>
      <c r="CZ7" s="24">
        <v>85.26</v>
      </c>
      <c r="DA7" s="24">
        <v>85.78</v>
      </c>
      <c r="DB7" s="24">
        <v>84.29</v>
      </c>
      <c r="DC7" s="24">
        <v>84.98</v>
      </c>
      <c r="DD7" s="24">
        <v>84.7</v>
      </c>
      <c r="DE7" s="24">
        <v>84.67</v>
      </c>
      <c r="DF7" s="24">
        <v>90.3</v>
      </c>
      <c r="DG7" s="24">
        <v>90.32</v>
      </c>
      <c r="DH7" s="24">
        <v>87.54</v>
      </c>
      <c r="DI7" s="24">
        <v>3.54</v>
      </c>
      <c r="DJ7" s="24">
        <v>6.74</v>
      </c>
      <c r="DK7" s="24">
        <v>9.85</v>
      </c>
      <c r="DL7" s="24">
        <v>12.97</v>
      </c>
      <c r="DM7" s="24">
        <v>15.96</v>
      </c>
      <c r="DN7" s="24">
        <v>23.06</v>
      </c>
      <c r="DO7" s="24">
        <v>20.34</v>
      </c>
      <c r="DP7" s="24">
        <v>21.85</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2025-02-26T01:12:14Z</cp:lastPrinted>
  <dcterms:created xsi:type="dcterms:W3CDTF">2025-01-24T07:16:29Z</dcterms:created>
  <dcterms:modified xsi:type="dcterms:W3CDTF">2025-02-28T11:38:49Z</dcterms:modified>
  <cp:category/>
</cp:coreProperties>
</file>