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P6" i="5"/>
  <c r="Z10" i="4" s="1"/>
  <c r="O6" i="5"/>
  <c r="R10" i="4" s="1"/>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Y8" i="4"/>
  <c r="AQ8" i="4"/>
  <c r="AI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<sst xmlns="http://schemas.openxmlformats.org/spreadsheetml/2006/main" count="217" uniqueCount="107">
  <si>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</si>
  <si>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</si>
  <si>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</si>
  <si>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</si>
  <si>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</si>
  <si>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</si>
  <si>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</si>
  <si>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</si>
  <si>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</si>
  <si>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</si>
  <si>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</si>
  <si>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</si>
  <si>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</si>
  <si>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</si>
  <si>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</si>
  <si>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</si>
  <si>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</si>
  <si>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</si>
  <si>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</si>
  <si>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</si>
  <si>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</si>
  <si>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</si>
  <si>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</si>
  <si>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</si>
  <si>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</si>
  <si>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</si>
  <si>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</si>
  <si>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</si>
  <si>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</si>
  <si>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</si>
  <si>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</si>
  <si>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</si>
  <si>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</si>
  <si>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</si>
  <si>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</si>
  <si>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</si>
  <si>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</si>
  <si>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</si>
  <si>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</si>
  <si>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</si>
  <si>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</si>
  <si>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</si>
  <si>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</si>
  <si>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</si>
  <si>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</si>
  <si>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</si>
  <si>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</si>
  <si>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</si>
  <si>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</si>
  <si>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</si>
  <si>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</si>
  <si>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</si>
  <si>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</si>
  <si>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</si>
  <si>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</si>
  <si>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</si>
  <si>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</si>
  <si>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</si>
  <si>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</si>
  <si>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</si>
  <si>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</si>
  <si>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</si>
  <si>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</si>
  <si>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</si>
  <si>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</si>
  <si>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</si>
  <si>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</si>
  <si>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</si>
  <si>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</si>
  <si>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</si>
  <si>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</si>
  <si>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</si>
  <si>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</si>
  <si>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</si>
  <si>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</si>
  <si>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</si>
  <si>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</si>
  <si>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</si>
  <si>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</si>
  <si>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</si>
  <si>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</si>
  <si>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</si>
  <si>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</si>
  <si>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</si>
  <si>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</si>
  <si>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</si>
  <si>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</si>
  <si>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</si>
  <si>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</si>
  <si>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</si>
  <si>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</si>
  <si>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</si>
  <si>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</si>
  <si>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小山市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</si>
  <si>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</si>
  <si>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</si>
  <si>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</si>
  <si>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</si>
  <si>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</si>
  <si>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</si>
  <si>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</si>
  <si>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</si>
  <si>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</si>
  <si>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</si>
  <si>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企業の経営状況において重要な指標の一つである経常収支比率は、過去5年間120％を超えており、料金回収率も110％超える値で推移しており、経営は、おおむね健全な状況であると考える。
　平成26年度からは、企業債の借り入れをせずに、企業債残高の減に努めているが、以前として類似団体平均より上回っている状況である。
　施設利用率と有収率は類似団体平均とほぼ同じ値となっており、効率的な運営状況が保てていると判断している。</t>
    <phoneticPr fontId="4"/>
  </si>
  <si>
    <t xml:space="preserve">　保有資産の老朽化は進んでいるが、管路は、1980年から1990年にかけて整備したものが多くあるため、管路経年比率は類似団体平均より下回っている。
　管路更新率は、0.09％と低いが、今後は老朽管の増加や耐震化のため、更新率は増加する状況である。
</t>
    <phoneticPr fontId="4"/>
  </si>
  <si>
    <t xml:space="preserve">　給水収益も安定しており、経営の健全性や効率性から判断して、概ね健全な経営状況であると考えられる。
　資産の老朽化が進んでおり、管路経年化率も今後増えることから、優先順位の高いものから順次管路の更新を行っていく必要がある。健全な経営を継続するために財政収支を考慮した更新計画を検討していかなければならな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</si>
</sst>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0.03</c:v>
                </c:pt>
                <c:pt idx="1">
                  <c:v>0</c:v>
                </c:pt>
                <c:pt idx="2">
                  <c:v>0</c:v>
                </c:pt>
                <c:pt idx="3" formatCode="#,##0.00;&quot;△&quot;#,##0.00;&quot;-&quot;">
                  <c:v>0.09</c:v>
                </c:pt>
                <c:pt idx="4" formatCode="#,##0.00;&quot;△&quot;#,##0.00;&quot;-&quot;">
                  <c:v>0.09</c:v>
                </c:pt>
              </c:numCache>
            </c:numRef>
          </c:val>
        </c:ser>
        <c:dLbls>
          <c:showLegendKey val="0"/>
          <c:showVal val="0"/>
          <c:showCatName val="0"/>
          <c:showSerName val="0"/>
          <c:showPercent val="0"/>
          <c:showBubbleSize val="0"/>
        </c:dLbls>
        <c:gapWidth val="150"/>
        <c:axId val="148709960"/>
        <c:axId val="14859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48709960"/>
        <c:axId val="148593552"/>
      </c:lineChart>
      <c:dateAx>
        <c:axId val="148709960"/>
        <c:scaling>
          <c:orientation val="minMax"/>
        </c:scaling>
        <c:delete val="1"/>
        <c:axPos val="b"/>
        <c:numFmt formatCode="ge" sourceLinked="1"/>
        <c:majorTickMark val="none"/>
        <c:minorTickMark val="none"/>
        <c:tickLblPos val="none"/>
        <c:crossAx val="148593552"/>
        <c:crosses val="autoZero"/>
        <c:auto val="1"/>
        <c:lblOffset val="100"/>
        <c:baseTimeUnit val="years"/>
      </c:dateAx>
      <c:valAx>
        <c:axId val="14859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61.29</c:v>
                </c:pt>
                <c:pt idx="1">
                  <c:v>62.15</c:v>
                </c:pt>
                <c:pt idx="2">
                  <c:v>62.28</c:v>
                </c:pt>
                <c:pt idx="3">
                  <c:v>62.16</c:v>
                </c:pt>
                <c:pt idx="4">
                  <c:v>63.29</c:v>
                </c:pt>
              </c:numCache>
            </c:numRef>
          </c:val>
        </c:ser>
        <c:dLbls>
          <c:showLegendKey val="0"/>
          <c:showVal val="0"/>
          <c:showCatName val="0"/>
          <c:showSerName val="0"/>
          <c:showPercent val="0"/>
          <c:showBubbleSize val="0"/>
        </c:dLbls>
        <c:gapWidth val="150"/>
        <c:axId val="149705080"/>
        <c:axId val="14970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49705080"/>
        <c:axId val="149704688"/>
      </c:lineChart>
      <c:dateAx>
        <c:axId val="149705080"/>
        <c:scaling>
          <c:orientation val="minMax"/>
        </c:scaling>
        <c:delete val="1"/>
        <c:axPos val="b"/>
        <c:numFmt formatCode="ge" sourceLinked="1"/>
        <c:majorTickMark val="none"/>
        <c:minorTickMark val="none"/>
        <c:tickLblPos val="none"/>
        <c:crossAx val="149704688"/>
        <c:crosses val="autoZero"/>
        <c:auto val="1"/>
        <c:lblOffset val="100"/>
        <c:baseTimeUnit val="years"/>
      </c:dateAx>
      <c:valAx>
        <c:axId val="14970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0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91.44</c:v>
                </c:pt>
                <c:pt idx="1">
                  <c:v>90.45</c:v>
                </c:pt>
                <c:pt idx="2">
                  <c:v>91.1</c:v>
                </c:pt>
                <c:pt idx="3">
                  <c:v>90.18</c:v>
                </c:pt>
                <c:pt idx="4">
                  <c:v>89.5</c:v>
                </c:pt>
              </c:numCache>
            </c:numRef>
          </c:val>
        </c:ser>
        <c:dLbls>
          <c:showLegendKey val="0"/>
          <c:showVal val="0"/>
          <c:showCatName val="0"/>
          <c:showSerName val="0"/>
          <c:showPercent val="0"/>
          <c:showBubbleSize val="0"/>
        </c:dLbls>
        <c:gapWidth val="150"/>
        <c:axId val="149348616"/>
        <c:axId val="1493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49348616"/>
        <c:axId val="149348224"/>
      </c:lineChart>
      <c:dateAx>
        <c:axId val="149348616"/>
        <c:scaling>
          <c:orientation val="minMax"/>
        </c:scaling>
        <c:delete val="1"/>
        <c:axPos val="b"/>
        <c:numFmt formatCode="ge" sourceLinked="1"/>
        <c:majorTickMark val="none"/>
        <c:minorTickMark val="none"/>
        <c:tickLblPos val="none"/>
        <c:crossAx val="149348224"/>
        <c:crosses val="autoZero"/>
        <c:auto val="1"/>
        <c:lblOffset val="100"/>
        <c:baseTimeUnit val="years"/>
      </c:dateAx>
      <c:valAx>
        <c:axId val="149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4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129.15</c:v>
                </c:pt>
                <c:pt idx="1">
                  <c:v>130.59</c:v>
                </c:pt>
                <c:pt idx="2">
                  <c:v>125.64</c:v>
                </c:pt>
                <c:pt idx="3">
                  <c:v>124.84</c:v>
                </c:pt>
                <c:pt idx="4">
                  <c:v>131.91999999999999</c:v>
                </c:pt>
              </c:numCache>
            </c:numRef>
          </c:val>
        </c:ser>
        <c:dLbls>
          <c:showLegendKey val="0"/>
          <c:showVal val="0"/>
          <c:showCatName val="0"/>
          <c:showSerName val="0"/>
          <c:showPercent val="0"/>
          <c:showBubbleSize val="0"/>
        </c:dLbls>
        <c:gapWidth val="150"/>
        <c:axId val="149253448"/>
        <c:axId val="14925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49253448"/>
        <c:axId val="149255880"/>
      </c:lineChart>
      <c:dateAx>
        <c:axId val="149253448"/>
        <c:scaling>
          <c:orientation val="minMax"/>
        </c:scaling>
        <c:delete val="1"/>
        <c:axPos val="b"/>
        <c:numFmt formatCode="ge" sourceLinked="1"/>
        <c:majorTickMark val="none"/>
        <c:minorTickMark val="none"/>
        <c:tickLblPos val="none"/>
        <c:crossAx val="149255880"/>
        <c:crosses val="autoZero"/>
        <c:auto val="1"/>
        <c:lblOffset val="100"/>
        <c:baseTimeUnit val="years"/>
      </c:dateAx>
      <c:valAx>
        <c:axId val="149255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25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40.86</c:v>
                </c:pt>
                <c:pt idx="1">
                  <c:v>42.97</c:v>
                </c:pt>
                <c:pt idx="2">
                  <c:v>45.05</c:v>
                </c:pt>
                <c:pt idx="3">
                  <c:v>47.43</c:v>
                </c:pt>
                <c:pt idx="4">
                  <c:v>49.33</c:v>
                </c:pt>
              </c:numCache>
            </c:numRef>
          </c:val>
        </c:ser>
        <c:dLbls>
          <c:showLegendKey val="0"/>
          <c:showVal val="0"/>
          <c:showCatName val="0"/>
          <c:showSerName val="0"/>
          <c:showPercent val="0"/>
          <c:showBubbleSize val="0"/>
        </c:dLbls>
        <c:gapWidth val="150"/>
        <c:axId val="149296696"/>
        <c:axId val="14929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49296696"/>
        <c:axId val="149299128"/>
      </c:lineChart>
      <c:dateAx>
        <c:axId val="149296696"/>
        <c:scaling>
          <c:orientation val="minMax"/>
        </c:scaling>
        <c:delete val="1"/>
        <c:axPos val="b"/>
        <c:numFmt formatCode="ge" sourceLinked="1"/>
        <c:majorTickMark val="none"/>
        <c:minorTickMark val="none"/>
        <c:tickLblPos val="none"/>
        <c:crossAx val="149299128"/>
        <c:crosses val="autoZero"/>
        <c:auto val="1"/>
        <c:lblOffset val="100"/>
        <c:baseTimeUnit val="years"/>
      </c:dateAx>
      <c:valAx>
        <c:axId val="14929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9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0.87</c:v>
                </c:pt>
                <c:pt idx="1">
                  <c:v>1.0900000000000001</c:v>
                </c:pt>
                <c:pt idx="2">
                  <c:v>2.0099999999999998</c:v>
                </c:pt>
                <c:pt idx="3">
                  <c:v>2.11</c:v>
                </c:pt>
                <c:pt idx="4">
                  <c:v>2.87</c:v>
                </c:pt>
              </c:numCache>
            </c:numRef>
          </c:val>
        </c:ser>
        <c:dLbls>
          <c:showLegendKey val="0"/>
          <c:showVal val="0"/>
          <c:showCatName val="0"/>
          <c:showSerName val="0"/>
          <c:showPercent val="0"/>
          <c:showBubbleSize val="0"/>
        </c:dLbls>
        <c:gapWidth val="150"/>
        <c:axId val="149281168"/>
        <c:axId val="1493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49281168"/>
        <c:axId val="149345088"/>
      </c:lineChart>
      <c:dateAx>
        <c:axId val="149281168"/>
        <c:scaling>
          <c:orientation val="minMax"/>
        </c:scaling>
        <c:delete val="1"/>
        <c:axPos val="b"/>
        <c:numFmt formatCode="ge" sourceLinked="1"/>
        <c:majorTickMark val="none"/>
        <c:minorTickMark val="none"/>
        <c:tickLblPos val="none"/>
        <c:crossAx val="149345088"/>
        <c:crosses val="autoZero"/>
        <c:auto val="1"/>
        <c:lblOffset val="100"/>
        <c:baseTimeUnit val="years"/>
      </c:dateAx>
      <c:valAx>
        <c:axId val="1493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8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346264"/>
        <c:axId val="1493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49346264"/>
        <c:axId val="149346656"/>
      </c:lineChart>
      <c:dateAx>
        <c:axId val="149346264"/>
        <c:scaling>
          <c:orientation val="minMax"/>
        </c:scaling>
        <c:delete val="1"/>
        <c:axPos val="b"/>
        <c:numFmt formatCode="ge" sourceLinked="1"/>
        <c:majorTickMark val="none"/>
        <c:minorTickMark val="none"/>
        <c:tickLblPos val="none"/>
        <c:crossAx val="149346656"/>
        <c:crosses val="autoZero"/>
        <c:auto val="1"/>
        <c:lblOffset val="100"/>
        <c:baseTimeUnit val="years"/>
      </c:dateAx>
      <c:valAx>
        <c:axId val="14934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34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757.28</c:v>
                </c:pt>
                <c:pt idx="1">
                  <c:v>1025.03</c:v>
                </c:pt>
                <c:pt idx="2">
                  <c:v>1294.08</c:v>
                </c:pt>
                <c:pt idx="3">
                  <c:v>551.74</c:v>
                </c:pt>
                <c:pt idx="4">
                  <c:v>560.83000000000004</c:v>
                </c:pt>
              </c:numCache>
            </c:numRef>
          </c:val>
        </c:ser>
        <c:dLbls>
          <c:showLegendKey val="0"/>
          <c:showVal val="0"/>
          <c:showCatName val="0"/>
          <c:showSerName val="0"/>
          <c:showPercent val="0"/>
          <c:showBubbleSize val="0"/>
        </c:dLbls>
        <c:gapWidth val="150"/>
        <c:axId val="149705472"/>
        <c:axId val="14970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49705472"/>
        <c:axId val="149705864"/>
      </c:lineChart>
      <c:dateAx>
        <c:axId val="149705472"/>
        <c:scaling>
          <c:orientation val="minMax"/>
        </c:scaling>
        <c:delete val="1"/>
        <c:axPos val="b"/>
        <c:numFmt formatCode="ge" sourceLinked="1"/>
        <c:majorTickMark val="none"/>
        <c:minorTickMark val="none"/>
        <c:tickLblPos val="none"/>
        <c:crossAx val="149705864"/>
        <c:crosses val="autoZero"/>
        <c:auto val="1"/>
        <c:lblOffset val="100"/>
        <c:baseTimeUnit val="years"/>
      </c:dateAx>
      <c:valAx>
        <c:axId val="149705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7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334.66</c:v>
                </c:pt>
                <c:pt idx="1">
                  <c:v>313.36</c:v>
                </c:pt>
                <c:pt idx="2">
                  <c:v>317.93</c:v>
                </c:pt>
                <c:pt idx="3">
                  <c:v>307.11</c:v>
                </c:pt>
                <c:pt idx="4">
                  <c:v>284.43</c:v>
                </c:pt>
              </c:numCache>
            </c:numRef>
          </c:val>
        </c:ser>
        <c:dLbls>
          <c:showLegendKey val="0"/>
          <c:showVal val="0"/>
          <c:showCatName val="0"/>
          <c:showSerName val="0"/>
          <c:showPercent val="0"/>
          <c:showBubbleSize val="0"/>
        </c:dLbls>
        <c:gapWidth val="150"/>
        <c:axId val="149707040"/>
        <c:axId val="14970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49707040"/>
        <c:axId val="149707432"/>
      </c:lineChart>
      <c:dateAx>
        <c:axId val="149707040"/>
        <c:scaling>
          <c:orientation val="minMax"/>
        </c:scaling>
        <c:delete val="1"/>
        <c:axPos val="b"/>
        <c:numFmt formatCode="ge" sourceLinked="1"/>
        <c:majorTickMark val="none"/>
        <c:minorTickMark val="none"/>
        <c:tickLblPos val="none"/>
        <c:crossAx val="149707432"/>
        <c:crosses val="autoZero"/>
        <c:auto val="1"/>
        <c:lblOffset val="100"/>
        <c:baseTimeUnit val="years"/>
      </c:dateAx>
      <c:valAx>
        <c:axId val="149707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70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120.02</c:v>
                </c:pt>
                <c:pt idx="1">
                  <c:v>118.79</c:v>
                </c:pt>
                <c:pt idx="2">
                  <c:v>115.16</c:v>
                </c:pt>
                <c:pt idx="3">
                  <c:v>115.37</c:v>
                </c:pt>
                <c:pt idx="4">
                  <c:v>114.78</c:v>
                </c:pt>
              </c:numCache>
            </c:numRef>
          </c:val>
        </c:ser>
        <c:dLbls>
          <c:showLegendKey val="0"/>
          <c:showVal val="0"/>
          <c:showCatName val="0"/>
          <c:showSerName val="0"/>
          <c:showPercent val="0"/>
          <c:showBubbleSize val="0"/>
        </c:dLbls>
        <c:gapWidth val="150"/>
        <c:axId val="149593280"/>
        <c:axId val="14959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49593280"/>
        <c:axId val="149593672"/>
      </c:lineChart>
      <c:dateAx>
        <c:axId val="149593280"/>
        <c:scaling>
          <c:orientation val="minMax"/>
        </c:scaling>
        <c:delete val="1"/>
        <c:axPos val="b"/>
        <c:numFmt formatCode="ge" sourceLinked="1"/>
        <c:majorTickMark val="none"/>
        <c:minorTickMark val="none"/>
        <c:tickLblPos val="none"/>
        <c:crossAx val="149593672"/>
        <c:crosses val="autoZero"/>
        <c:auto val="1"/>
        <c:lblOffset val="100"/>
        <c:baseTimeUnit val="years"/>
      </c:dateAx>
      <c:valAx>
        <c:axId val="14959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148.49</c:v>
                </c:pt>
                <c:pt idx="1">
                  <c:v>150.58000000000001</c:v>
                </c:pt>
                <c:pt idx="2">
                  <c:v>145</c:v>
                </c:pt>
                <c:pt idx="3">
                  <c:v>144.4</c:v>
                </c:pt>
                <c:pt idx="4">
                  <c:v>144.82</c:v>
                </c:pt>
              </c:numCache>
            </c:numRef>
          </c:val>
        </c:ser>
        <c:dLbls>
          <c:showLegendKey val="0"/>
          <c:showVal val="0"/>
          <c:showCatName val="0"/>
          <c:showSerName val="0"/>
          <c:showPercent val="0"/>
          <c:showBubbleSize val="0"/>
        </c:dLbls>
        <c:gapWidth val="150"/>
        <c:axId val="149594848"/>
        <c:axId val="14959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49594848"/>
        <c:axId val="149595240"/>
      </c:lineChart>
      <c:dateAx>
        <c:axId val="149594848"/>
        <c:scaling>
          <c:orientation val="minMax"/>
        </c:scaling>
        <c:delete val="1"/>
        <c:axPos val="b"/>
        <c:numFmt formatCode="ge" sourceLinked="1"/>
        <c:majorTickMark val="none"/>
        <c:minorTickMark val="none"/>
        <c:tickLblPos val="none"/>
        <c:crossAx val="149595240"/>
        <c:crosses val="autoZero"/>
        <c:auto val="1"/>
        <c:lblOffset val="100"/>
        <c:baseTimeUnit val="years"/>
      </c:dateAx>
      <c:valAx>
        <c:axId val="14959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小山市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166593</v>
      </c>
      <c r="AJ8" s="75"/>
      <c r="AK8" s="75"/>
      <c r="AL8" s="75"/>
      <c r="AM8" s="75"/>
      <c r="AN8" s="75"/>
      <c r="AO8" s="75"/>
      <c r="AP8" s="76"/>
      <c r="AQ8" s="57">
        <f>データ!R6</f>
        <v>171.76</v>
      </c>
      <c r="AR8" s="57"/>
      <c r="AS8" s="57"/>
      <c r="AT8" s="57"/>
      <c r="AU8" s="57"/>
      <c r="AV8" s="57"/>
      <c r="AW8" s="57"/>
      <c r="AX8" s="57"/>
      <c r="AY8" s="57">
        <f>データ!S6</f>
        <v>969.92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72.900000000000006</v>
      </c>
      <c r="K10" s="57"/>
      <c r="L10" s="57"/>
      <c r="M10" s="57"/>
      <c r="N10" s="57"/>
      <c r="O10" s="57"/>
      <c r="P10" s="57"/>
      <c r="Q10" s="57"/>
      <c r="R10" s="57">
        <f>データ!O6</f>
        <v>88.4</v>
      </c>
      <c r="S10" s="57"/>
      <c r="T10" s="57"/>
      <c r="U10" s="57"/>
      <c r="V10" s="57"/>
      <c r="W10" s="57"/>
      <c r="X10" s="57"/>
      <c r="Y10" s="57"/>
      <c r="Z10" s="65">
        <f>データ!P6</f>
        <v>3067</v>
      </c>
      <c r="AA10" s="65"/>
      <c r="AB10" s="65"/>
      <c r="AC10" s="65"/>
      <c r="AD10" s="65"/>
      <c r="AE10" s="65"/>
      <c r="AF10" s="65"/>
      <c r="AG10" s="65"/>
      <c r="AH10" s="2"/>
      <c r="AI10" s="65">
        <f>データ!T6</f>
        <v>147248</v>
      </c>
      <c r="AJ10" s="65"/>
      <c r="AK10" s="65"/>
      <c r="AL10" s="65"/>
      <c r="AM10" s="65"/>
      <c r="AN10" s="65"/>
      <c r="AO10" s="65"/>
      <c r="AP10" s="65"/>
      <c r="AQ10" s="57">
        <f>データ!U6</f>
        <v>109.3</v>
      </c>
      <c r="AR10" s="57"/>
      <c r="AS10" s="57"/>
      <c r="AT10" s="57"/>
      <c r="AU10" s="57"/>
      <c r="AV10" s="57"/>
      <c r="AW10" s="57"/>
      <c r="AX10" s="57"/>
      <c r="AY10" s="57">
        <f>データ!V6</f>
        <v>1347.19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W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92088</v>
      </c>
      <c r="D6" s="31">
        <f t="shared" si="3"/>
        <v>46</v>
      </c>
      <c r="E6" s="31">
        <f t="shared" si="3"/>
        <v>1</v>
      </c>
      <c r="F6" s="31">
        <f t="shared" si="3"/>
        <v>0</v>
      </c>
      <c r="G6" s="31">
        <f t="shared" si="3"/>
        <v>1</v>
      </c>
      <c r="H6" s="31" t="str">
        <f t="shared" si="3"/>
        <v>栃木県　小山市</v>
      </c>
      <c r="I6" s="31" t="str">
        <f t="shared" si="3"/>
        <v>法適用</v>
      </c>
      <c r="J6" s="31" t="str">
        <f t="shared" si="3"/>
        <v>水道事業</v>
      </c>
      <c r="K6" s="31" t="str">
        <f t="shared" si="3"/>
        <v>末端給水事業</v>
      </c>
      <c r="L6" s="31" t="str">
        <f t="shared" si="3"/>
        <v>A3</v>
      </c>
      <c r="M6" s="32" t="str">
        <f t="shared" si="3"/>
        <v>-</v>
      </c>
      <c r="N6" s="32">
        <f t="shared" si="3"/>
        <v>72.900000000000006</v>
      </c>
      <c r="O6" s="32">
        <f t="shared" si="3"/>
        <v>88.4</v>
      </c>
      <c r="P6" s="32">
        <f t="shared" si="3"/>
        <v>3067</v>
      </c>
      <c r="Q6" s="32">
        <f t="shared" si="3"/>
        <v>166593</v>
      </c>
      <c r="R6" s="32">
        <f t="shared" si="3"/>
        <v>171.76</v>
      </c>
      <c r="S6" s="32">
        <f t="shared" si="3"/>
        <v>969.92</v>
      </c>
      <c r="T6" s="32">
        <f t="shared" si="3"/>
        <v>147248</v>
      </c>
      <c r="U6" s="32">
        <f t="shared" si="3"/>
        <v>109.3</v>
      </c>
      <c r="V6" s="32">
        <f t="shared" si="3"/>
        <v>1347.19</v>
      </c>
      <c r="W6" s="33">
        <f>IF(W7="",NA(),W7)</f>
        <v>129.15</v>
      </c>
      <c r="X6" s="33">
        <f t="shared" ref="X6:AF6" si="4">IF(X7="",NA(),X7)</f>
        <v>130.59</v>
      </c>
      <c r="Y6" s="33">
        <f t="shared" si="4"/>
        <v>125.64</v>
      </c>
      <c r="Z6" s="33">
        <f t="shared" si="4"/>
        <v>124.84</v>
      </c>
      <c r="AA6" s="33">
        <f t="shared" si="4"/>
        <v>131.91999999999999</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757.28</v>
      </c>
      <c r="AT6" s="33">
        <f t="shared" ref="AT6:BB6" si="6">IF(AT7="",NA(),AT7)</f>
        <v>1025.03</v>
      </c>
      <c r="AU6" s="33">
        <f t="shared" si="6"/>
        <v>1294.08</v>
      </c>
      <c r="AV6" s="33">
        <f t="shared" si="6"/>
        <v>551.74</v>
      </c>
      <c r="AW6" s="33">
        <f t="shared" si="6"/>
        <v>560.83000000000004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334.66</v>
      </c>
      <c r="BE6" s="33">
        <f t="shared" ref="BE6:BM6" si="7">IF(BE7="",NA(),BE7)</f>
        <v>313.36</v>
      </c>
      <c r="BF6" s="33">
        <f t="shared" si="7"/>
        <v>317.93</v>
      </c>
      <c r="BG6" s="33">
        <f t="shared" si="7"/>
        <v>307.11</v>
      </c>
      <c r="BH6" s="33">
        <f t="shared" si="7"/>
        <v>284.43</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120.02</v>
      </c>
      <c r="BP6" s="33">
        <f t="shared" ref="BP6:BX6" si="8">IF(BP7="",NA(),BP7)</f>
        <v>118.79</v>
      </c>
      <c r="BQ6" s="33">
        <f t="shared" si="8"/>
        <v>115.16</v>
      </c>
      <c r="BR6" s="33">
        <f t="shared" si="8"/>
        <v>115.37</v>
      </c>
      <c r="BS6" s="33">
        <f t="shared" si="8"/>
        <v>114.78</v>
      </c>
      <c r="BT6" s="33">
        <f t="shared" si="8"/>
        <v>100.16</v>
      </c>
      <c r="BU6" s="33">
        <f t="shared" si="8"/>
        <v>100.16</v>
      </c>
      <c r="BV6" s="33">
        <f t="shared" si="8"/>
        <v>100.07</v>
      </c>
      <c r="BW6" s="33">
        <f t="shared" si="8"/>
        <v>106.22</v>
      </c>
      <c r="BX6" s="33">
        <f t="shared" si="8"/>
        <v>106.69</v>
      </c>
      <c r="BY6" s="32" t="str">
        <f>IF(BY7="","",IF(BY7="-","【-】","【"&amp;SUBSTITUTE(TEXT(BY7,"#,##0.00"),"-","△")&amp;"】"))</f>
        <v>【104.99】</v>
      </c>
      <c r="BZ6" s="33">
        <f>IF(BZ7="",NA(),BZ7)</f>
        <v>148.49</v>
      </c>
      <c r="CA6" s="33">
        <f t="shared" ref="CA6:CI6" si="9">IF(CA7="",NA(),CA7)</f>
        <v>150.58000000000001</v>
      </c>
      <c r="CB6" s="33">
        <f t="shared" si="9"/>
        <v>145</v>
      </c>
      <c r="CC6" s="33">
        <f t="shared" si="9"/>
        <v>144.4</v>
      </c>
      <c r="CD6" s="33">
        <f t="shared" si="9"/>
        <v>144.82</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61.29</v>
      </c>
      <c r="CL6" s="33">
        <f t="shared" ref="CL6:CT6" si="10">IF(CL7="",NA(),CL7)</f>
        <v>62.15</v>
      </c>
      <c r="CM6" s="33">
        <f t="shared" si="10"/>
        <v>62.28</v>
      </c>
      <c r="CN6" s="33">
        <f t="shared" si="10"/>
        <v>62.16</v>
      </c>
      <c r="CO6" s="33">
        <f t="shared" si="10"/>
        <v>63.29</v>
      </c>
      <c r="CP6" s="33">
        <f t="shared" si="10"/>
        <v>62.81</v>
      </c>
      <c r="CQ6" s="33">
        <f t="shared" si="10"/>
        <v>62.5</v>
      </c>
      <c r="CR6" s="33">
        <f t="shared" si="10"/>
        <v>62.45</v>
      </c>
      <c r="CS6" s="33">
        <f t="shared" si="10"/>
        <v>62.12</v>
      </c>
      <c r="CT6" s="33">
        <f t="shared" si="10"/>
        <v>62.26</v>
      </c>
      <c r="CU6" s="32" t="str">
        <f>IF(CU7="","",IF(CU7="-","【-】","【"&amp;SUBSTITUTE(TEXT(CU7,"#,##0.00"),"-","△")&amp;"】"))</f>
        <v>【59.76】</v>
      </c>
      <c r="CV6" s="33">
        <f>IF(CV7="",NA(),CV7)</f>
        <v>91.44</v>
      </c>
      <c r="CW6" s="33">
        <f t="shared" ref="CW6:DE6" si="11">IF(CW7="",NA(),CW7)</f>
        <v>90.45</v>
      </c>
      <c r="CX6" s="33">
        <f t="shared" si="11"/>
        <v>91.1</v>
      </c>
      <c r="CY6" s="33">
        <f t="shared" si="11"/>
        <v>90.18</v>
      </c>
      <c r="CZ6" s="33">
        <f t="shared" si="11"/>
        <v>89.5</v>
      </c>
      <c r="DA6" s="33">
        <f t="shared" si="11"/>
        <v>89.45</v>
      </c>
      <c r="DB6" s="33">
        <f t="shared" si="11"/>
        <v>89.62</v>
      </c>
      <c r="DC6" s="33">
        <f t="shared" si="11"/>
        <v>89.76</v>
      </c>
      <c r="DD6" s="33">
        <f t="shared" si="11"/>
        <v>89.45</v>
      </c>
      <c r="DE6" s="33">
        <f t="shared" si="11"/>
        <v>89.5</v>
      </c>
      <c r="DF6" s="32" t="str">
        <f>IF(DF7="","",IF(DF7="-","【-】","【"&amp;SUBSTITUTE(TEXT(DF7,"#,##0.00"),"-","△")&amp;"】"))</f>
        <v>【89.95】</v>
      </c>
      <c r="DG6" s="33">
        <f>IF(DG7="",NA(),DG7)</f>
        <v>40.86</v>
      </c>
      <c r="DH6" s="33">
        <f t="shared" ref="DH6:DP6" si="12">IF(DH7="",NA(),DH7)</f>
        <v>42.97</v>
      </c>
      <c r="DI6" s="33">
        <f t="shared" si="12"/>
        <v>45.05</v>
      </c>
      <c r="DJ6" s="33">
        <f t="shared" si="12"/>
        <v>47.43</v>
      </c>
      <c r="DK6" s="33">
        <f t="shared" si="12"/>
        <v>49.33</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0.87</v>
      </c>
      <c r="DS6" s="33">
        <f t="shared" ref="DS6:EA6" si="13">IF(DS7="",NA(),DS7)</f>
        <v>1.0900000000000001</v>
      </c>
      <c r="DT6" s="33">
        <f t="shared" si="13"/>
        <v>2.0099999999999998</v>
      </c>
      <c r="DU6" s="33">
        <f t="shared" si="13"/>
        <v>2.11</v>
      </c>
      <c r="DV6" s="33">
        <f t="shared" si="13"/>
        <v>2.87</v>
      </c>
      <c r="DW6" s="33">
        <f t="shared" si="13"/>
        <v>9.14</v>
      </c>
      <c r="DX6" s="33">
        <f t="shared" si="13"/>
        <v>10.19</v>
      </c>
      <c r="DY6" s="33">
        <f t="shared" si="13"/>
        <v>10.9</v>
      </c>
      <c r="DZ6" s="33">
        <f t="shared" si="13"/>
        <v>12.03</v>
      </c>
      <c r="EA6" s="33">
        <f t="shared" si="13"/>
        <v>13.14</v>
      </c>
      <c r="EB6" s="32" t="str">
        <f>IF(EB7="","",IF(EB7="-","【-】","【"&amp;SUBSTITUTE(TEXT(EB7,"#,##0.00"),"-","△")&amp;"】"))</f>
        <v>【13.18】</v>
      </c>
      <c r="EC6" s="33">
        <f>IF(EC7="",NA(),EC7)</f>
        <v>0.03</v>
      </c>
      <c r="ED6" s="32">
        <f t="shared" ref="ED6:EL6" si="14">IF(ED7="",NA(),ED7)</f>
        <v>0</v>
      </c>
      <c r="EE6" s="32">
        <f t="shared" si="14"/>
        <v>0</v>
      </c>
      <c r="EF6" s="33">
        <f t="shared" si="14"/>
        <v>0.09</v>
      </c>
      <c r="EG6" s="33">
        <f t="shared" si="14"/>
        <v>0.09</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92088</v>
      </c>
      <c r="D7" s="35">
        <v>46</v>
      </c>
      <c r="E7" s="35">
        <v>1</v>
      </c>
      <c r="F7" s="35">
        <v>0</v>
      </c>
      <c r="G7" s="35">
        <v>1</v>
      </c>
      <c r="H7" s="35" t="s">
        <v>93</v>
      </c>
      <c r="I7" s="35" t="s">
        <v>94</v>
      </c>
      <c r="J7" s="35" t="s">
        <v>95</v>
      </c>
      <c r="K7" s="35" t="s">
        <v>96</v>
      </c>
      <c r="L7" s="35" t="s">
        <v>97</v>
      </c>
      <c r="M7" s="36" t="s">
        <v>98</v>
      </c>
      <c r="N7" s="36">
        <v>72.900000000000006</v>
      </c>
      <c r="O7" s="36">
        <v>88.4</v>
      </c>
      <c r="P7" s="36">
        <v>3067</v>
      </c>
      <c r="Q7" s="36">
        <v>166593</v>
      </c>
      <c r="R7" s="36">
        <v>171.76</v>
      </c>
      <c r="S7" s="36">
        <v>969.92</v>
      </c>
      <c r="T7" s="36">
        <v>147248</v>
      </c>
      <c r="U7" s="36">
        <v>109.3</v>
      </c>
      <c r="V7" s="36">
        <v>1347.19</v>
      </c>
      <c r="W7" s="36">
        <v>129.15</v>
      </c>
      <c r="X7" s="36">
        <v>130.59</v>
      </c>
      <c r="Y7" s="36">
        <v>125.64</v>
      </c>
      <c r="Z7" s="36">
        <v>124.84</v>
      </c>
      <c r="AA7" s="36">
        <v>131.91999999999999</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757.28</v>
      </c>
      <c r="AT7" s="36">
        <v>1025.03</v>
      </c>
      <c r="AU7" s="36">
        <v>1294.08</v>
      </c>
      <c r="AV7" s="36">
        <v>551.74</v>
      </c>
      <c r="AW7" s="36">
        <v>560.83000000000004</v>
      </c>
      <c r="AX7" s="36">
        <v>608.24</v>
      </c>
      <c r="AY7" s="36">
        <v>633.30999999999995</v>
      </c>
      <c r="AZ7" s="36">
        <v>648.09</v>
      </c>
      <c r="BA7" s="36">
        <v>344.19</v>
      </c>
      <c r="BB7" s="36">
        <v>352.05</v>
      </c>
      <c r="BC7" s="36">
        <v>262.74</v>
      </c>
      <c r="BD7" s="36">
        <v>334.66</v>
      </c>
      <c r="BE7" s="36">
        <v>313.36</v>
      </c>
      <c r="BF7" s="36">
        <v>317.93</v>
      </c>
      <c r="BG7" s="36">
        <v>307.11</v>
      </c>
      <c r="BH7" s="36">
        <v>284.43</v>
      </c>
      <c r="BI7" s="36">
        <v>263.83999999999997</v>
      </c>
      <c r="BJ7" s="36">
        <v>257.41000000000003</v>
      </c>
      <c r="BK7" s="36">
        <v>253.86</v>
      </c>
      <c r="BL7" s="36">
        <v>252.09</v>
      </c>
      <c r="BM7" s="36">
        <v>250.76</v>
      </c>
      <c r="BN7" s="36">
        <v>276.38</v>
      </c>
      <c r="BO7" s="36">
        <v>120.02</v>
      </c>
      <c r="BP7" s="36">
        <v>118.79</v>
      </c>
      <c r="BQ7" s="36">
        <v>115.16</v>
      </c>
      <c r="BR7" s="36">
        <v>115.37</v>
      </c>
      <c r="BS7" s="36">
        <v>114.78</v>
      </c>
      <c r="BT7" s="36">
        <v>100.16</v>
      </c>
      <c r="BU7" s="36">
        <v>100.16</v>
      </c>
      <c r="BV7" s="36">
        <v>100.07</v>
      </c>
      <c r="BW7" s="36">
        <v>106.22</v>
      </c>
      <c r="BX7" s="36">
        <v>106.69</v>
      </c>
      <c r="BY7" s="36">
        <v>104.99</v>
      </c>
      <c r="BZ7" s="36">
        <v>148.49</v>
      </c>
      <c r="CA7" s="36">
        <v>150.58000000000001</v>
      </c>
      <c r="CB7" s="36">
        <v>145</v>
      </c>
      <c r="CC7" s="36">
        <v>144.4</v>
      </c>
      <c r="CD7" s="36">
        <v>144.82</v>
      </c>
      <c r="CE7" s="36">
        <v>166.38</v>
      </c>
      <c r="CF7" s="36">
        <v>166.17</v>
      </c>
      <c r="CG7" s="36">
        <v>164.93</v>
      </c>
      <c r="CH7" s="36">
        <v>155.22999999999999</v>
      </c>
      <c r="CI7" s="36">
        <v>154.91999999999999</v>
      </c>
      <c r="CJ7" s="36">
        <v>163.72</v>
      </c>
      <c r="CK7" s="36">
        <v>61.29</v>
      </c>
      <c r="CL7" s="36">
        <v>62.15</v>
      </c>
      <c r="CM7" s="36">
        <v>62.28</v>
      </c>
      <c r="CN7" s="36">
        <v>62.16</v>
      </c>
      <c r="CO7" s="36">
        <v>63.29</v>
      </c>
      <c r="CP7" s="36">
        <v>62.81</v>
      </c>
      <c r="CQ7" s="36">
        <v>62.5</v>
      </c>
      <c r="CR7" s="36">
        <v>62.45</v>
      </c>
      <c r="CS7" s="36">
        <v>62.12</v>
      </c>
      <c r="CT7" s="36">
        <v>62.26</v>
      </c>
      <c r="CU7" s="36">
        <v>59.76</v>
      </c>
      <c r="CV7" s="36">
        <v>91.44</v>
      </c>
      <c r="CW7" s="36">
        <v>90.45</v>
      </c>
      <c r="CX7" s="36">
        <v>91.1</v>
      </c>
      <c r="CY7" s="36">
        <v>90.18</v>
      </c>
      <c r="CZ7" s="36">
        <v>89.5</v>
      </c>
      <c r="DA7" s="36">
        <v>89.45</v>
      </c>
      <c r="DB7" s="36">
        <v>89.62</v>
      </c>
      <c r="DC7" s="36">
        <v>89.76</v>
      </c>
      <c r="DD7" s="36">
        <v>89.45</v>
      </c>
      <c r="DE7" s="36">
        <v>89.5</v>
      </c>
      <c r="DF7" s="36">
        <v>89.95</v>
      </c>
      <c r="DG7" s="36">
        <v>40.86</v>
      </c>
      <c r="DH7" s="36">
        <v>42.97</v>
      </c>
      <c r="DI7" s="36">
        <v>45.05</v>
      </c>
      <c r="DJ7" s="36">
        <v>47.43</v>
      </c>
      <c r="DK7" s="36">
        <v>49.33</v>
      </c>
      <c r="DL7" s="36">
        <v>39.159999999999997</v>
      </c>
      <c r="DM7" s="36">
        <v>40.21</v>
      </c>
      <c r="DN7" s="36">
        <v>41.12</v>
      </c>
      <c r="DO7" s="36">
        <v>44.91</v>
      </c>
      <c r="DP7" s="36">
        <v>45.89</v>
      </c>
      <c r="DQ7" s="36">
        <v>47.18</v>
      </c>
      <c r="DR7" s="36">
        <v>0.87</v>
      </c>
      <c r="DS7" s="36">
        <v>1.0900000000000001</v>
      </c>
      <c r="DT7" s="36">
        <v>2.0099999999999998</v>
      </c>
      <c r="DU7" s="36">
        <v>2.11</v>
      </c>
      <c r="DV7" s="36">
        <v>2.87</v>
      </c>
      <c r="DW7" s="36">
        <v>9.14</v>
      </c>
      <c r="DX7" s="36">
        <v>10.19</v>
      </c>
      <c r="DY7" s="36">
        <v>10.9</v>
      </c>
      <c r="DZ7" s="36">
        <v>12.03</v>
      </c>
      <c r="EA7" s="36">
        <v>13.14</v>
      </c>
      <c r="EB7" s="36">
        <v>13.18</v>
      </c>
      <c r="EC7" s="36">
        <v>0.03</v>
      </c>
      <c r="ED7" s="36">
        <v>0</v>
      </c>
      <c r="EE7" s="36">
        <v>0</v>
      </c>
      <c r="EF7" s="36">
        <v>0.09</v>
      </c>
      <c r="EG7" s="36">
        <v>0.09</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2017-02-01T08:36:49Z</dcterms:created>
  <dcterms:modified xsi:type="dcterms:W3CDTF">2017-02-17T04:51:41Z</dcterms:modified>
  <cp:category/>
</cp:coreProperties>
</file>