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AlgorithmName="SHA-512" workbookHashValue="WqQ5MsQQ8hnh5SjykRZqIfbzayp38ZC/q6kDOsbcNK/xkNWTpm6NStKDDmj9BoYdNEnPIpv1cFjfOjGONHLOHw==" workbookSaltValue="c7qtViF6974xja6UzhpyEA==" workbookSpinCount="100000"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<sst xmlns="http://schemas.openxmlformats.org/spreadsheetml/2006/main" count="232" uniqueCount="120">
  <si>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</si>
  <si>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</si>
  <si>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</si>
  <si>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</si>
  <si>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</si>
  <si>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</si>
  <si>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</si>
  <si>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</si>
  <si>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</si>
  <si>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</si>
  <si>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</si>
  <si>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</si>
  <si>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</si>
  <si>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</si>
  <si>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</si>
  <si>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</si>
  <si>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</si>
  <si>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</si>
  <si>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</si>
  <si>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</si>
  <si>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</si>
  <si>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</si>
  <si>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</si>
  <si>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</si>
  <si>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</si>
  <si>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</si>
  <si>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</si>
  <si>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</si>
  <si>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</si>
  <si>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</si>
  <si>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</si>
  <si>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</si>
  <si>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</si>
  <si>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</si>
  <si>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</si>
  <si>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</si>
  <si>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</si>
  <si>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</si>
  <si>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</si>
  <si>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</si>
  <si>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</si>
  <si>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</si>
  <si>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</si>
  <si>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</si>
  <si>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</si>
  <si>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</si>
  <si>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</si>
  <si>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</si>
  <si>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</si>
  <si>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</si>
  <si>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</si>
  <si>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</si>
  <si>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</si>
  <si>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</si>
  <si>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</si>
  <si>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</si>
  <si>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</si>
  <si>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</si>
  <si>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</si>
  <si>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</si>
  <si>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</si>
  <si>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</si>
  <si>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</si>
  <si>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</si>
  <si>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</si>
  <si>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</si>
  <si>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</si>
  <si>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</si>
  <si>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</si>
  <si>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</si>
  <si>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</si>
  <si>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</si>
  <si>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</si>
  <si>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</si>
  <si>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</si>
  <si>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</si>
  <si>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</si>
  <si>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</si>
  <si>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</si>
  <si>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</si>
  <si>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</si>
  <si>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</si>
  <si>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</si>
  <si>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</si>
  <si>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</si>
  <si>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</si>
  <si>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</si>
  <si>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</si>
  <si>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</si>
  <si>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</si>
  <si>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</si>
  <si>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</si>
  <si>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</si>
  <si>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</si>
  <si>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</si>
  <si>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</si>
  <si>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</si>
  <si>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</si>
  <si>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</si>
  <si>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</si>
  <si>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</si>
  <si>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</si>
  <si>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</si>
  <si>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</si>
  <si>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</si>
  <si>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小山市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</si>
  <si>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</si>
  <si>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</si>
  <si>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</si>
  <si>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</si>
  <si>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</si>
  <si>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</si>
  <si>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</si>
  <si>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</si>
  <si>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</si>
  <si>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</si>
  <si>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企業の経営状況において重要な指標の一つである経常収支比率は、過去5年間120％を超えており、料金回収率も110％超える値で推移しており、経営は、おおむね健全な状況であると考える。
　平成26年度からは、企業債の借り入れをせずに、企業債残高の減に努めている。
　施設利用率と有収率は類似団体平均とほぼ同じ値となっており、効率的な運営状況が保てていると判断している。</t>
    <phoneticPr fontId="4"/>
  </si>
  <si>
    <t xml:space="preserve">　給水収益は、安定しており、経営の健全性や効率性から判断して、概ね健全な経営状況であると考えられる。
　資産の老朽化が進んでおり、管路経年化率も今後増えることから、優先順位の高いものから順次管路の更新を行っていく必要がある。健全な経営を継続するために財政収支を考慮した更新計画を今後検討していかなければならない。
</t>
    <rPh sb="139" eb="141">
      <t>コンゴ</t>
    </rPh>
    <phoneticPr fontId="4"/>
  </si>
  <si>
    <t>非設置</t>
    <rPh sb="0" eb="1">
      <t>ヒ</t>
    </rPh>
    <rPh sb="1" eb="3">
      <t>セッチ</t>
    </rPh>
    <phoneticPr fontId="4"/>
  </si>
  <si>
    <t xml:space="preserve">　管路は、1980年から1990年にかけて整備したものが多くあるため、管路経年化率は類似団体平均より下回っているが、耐用年数に達している管路も存在している。
　管路更新率は0.09％と低いが、今後、老朽管の増加が見込まれるため、更新率は増加する状況である。
</t>
    <rPh sb="58" eb="60">
      <t>タイヨウ</t>
    </rPh>
    <rPh sb="60" eb="62">
      <t>ネンスウ</t>
    </rPh>
    <rPh sb="63" eb="64">
      <t>タッ</t>
    </rPh>
    <rPh sb="68" eb="70">
      <t>カンロ</t>
    </rPh>
    <rPh sb="71" eb="73">
      <t>ソンザイ</t>
    </rPh>
    <rPh sb="96" eb="98">
      <t>コンゴ</t>
    </rPh>
    <rPh sb="106" eb="10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</si>
</sst>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0.09</c:v>
                </c:pt>
                <c:pt idx="3" formatCode="#,##0.00;&quot;△&quot;#,##0.00;&quot;-&quot;">
                  <c:v>0.09</c:v>
                </c:pt>
                <c:pt idx="4" formatCode="#,##0.00;&quot;△&quot;#,##0.00;&quot;-&quot;">
                  <c:v>0.09</c:v>
                </c:pt>
              </c:numCache>
            </c:numRef>
          </c:val>
          <c:extLst xmlns:c16r2="http://schemas.microsoft.com/office/drawing/2015/06/chart">
            <c:ext xmlns:c16="http://schemas.microsoft.com/office/drawing/2014/chart" uri="{C3380CC4-5D6E-409C-BE32-E72D297353CC}">
              <c16:uniqueId val="{00000000-0791-4C9B-B124-EC3131042C13}"/>
            </c:ext>
          </c:extLst>
        </c:ser>
        <c:dLbls>
          <c:showLegendKey val="0"/>
          <c:showVal val="0"/>
          <c:showCatName val="0"/>
          <c:showSerName val="0"/>
          <c:showPercent val="0"/>
          <c:showBubbleSize val="0"/>
        </c:dLbls>
        <c:gapWidth val="150"/>
        <c:axId val="259008120"/>
        <c:axId val="25900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0.67</c:v>
                </c:pt>
              </c:numCache>
            </c:numRef>
          </c:val>
          <c:smooth val="0"/>
          <c:extLst xmlns:c16r2="http://schemas.microsoft.com/office/drawing/2015/06/chart">
            <c:ext xmlns:c16="http://schemas.microsoft.com/office/drawing/2014/chart" uri="{C3380CC4-5D6E-409C-BE32-E72D297353CC}">
              <c16:uniqueId val="{00000001-0791-4C9B-B124-EC3131042C13}"/>
            </c:ext>
          </c:extLst>
        </c:ser>
        <c:dLbls>
          <c:showLegendKey val="0"/>
          <c:showVal val="0"/>
          <c:showCatName val="0"/>
          <c:showSerName val="0"/>
          <c:showPercent val="0"/>
          <c:showBubbleSize val="0"/>
        </c:dLbls>
        <c:marker val="1"/>
        <c:smooth val="0"/>
        <c:axId val="259008120"/>
        <c:axId val="259008504"/>
      </c:lineChart>
      <c:dateAx>
        <c:axId val="259008120"/>
        <c:scaling>
          <c:orientation val="minMax"/>
        </c:scaling>
        <c:delete val="1"/>
        <c:axPos val="b"/>
        <c:numFmt formatCode="ge" sourceLinked="1"/>
        <c:majorTickMark val="none"/>
        <c:minorTickMark val="none"/>
        <c:tickLblPos val="none"/>
        <c:crossAx val="259008504"/>
        <c:crosses val="autoZero"/>
        <c:auto val="1"/>
        <c:lblOffset val="100"/>
        <c:baseTimeUnit val="years"/>
      </c:dateAx>
      <c:valAx>
        <c:axId val="25900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0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62.15</c:v>
                </c:pt>
                <c:pt idx="1">
                  <c:v>62.28</c:v>
                </c:pt>
                <c:pt idx="2">
                  <c:v>62.16</c:v>
                </c:pt>
                <c:pt idx="3">
                  <c:v>63.29</c:v>
                </c:pt>
                <c:pt idx="4">
                  <c:v>62.76</c:v>
                </c:pt>
              </c:numCache>
            </c:numRef>
          </c:val>
          <c:extLst xmlns:c16r2="http://schemas.microsoft.com/office/drawing/2015/06/chart">
            <c:ext xmlns:c16="http://schemas.microsoft.com/office/drawing/2014/chart" uri="{C3380CC4-5D6E-409C-BE32-E72D297353CC}">
              <c16:uniqueId val="{00000000-C84A-435F-BDA8-BC10ADB5D0A7}"/>
            </c:ext>
          </c:extLst>
        </c:ser>
        <c:dLbls>
          <c:showLegendKey val="0"/>
          <c:showVal val="0"/>
          <c:showCatName val="0"/>
          <c:showSerName val="0"/>
          <c:showPercent val="0"/>
          <c:showBubbleSize val="0"/>
        </c:dLbls>
        <c:gapWidth val="150"/>
        <c:axId val="260042904"/>
        <c:axId val="2600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62.46</c:v>
                </c:pt>
              </c:numCache>
            </c:numRef>
          </c:val>
          <c:smooth val="0"/>
          <c:extLst xmlns:c16r2="http://schemas.microsoft.com/office/drawing/2015/06/chart">
            <c:ext xmlns:c16="http://schemas.microsoft.com/office/drawing/2014/chart" uri="{C3380CC4-5D6E-409C-BE32-E72D297353CC}">
              <c16:uniqueId val="{00000001-C84A-435F-BDA8-BC10ADB5D0A7}"/>
            </c:ext>
          </c:extLst>
        </c:ser>
        <c:dLbls>
          <c:showLegendKey val="0"/>
          <c:showVal val="0"/>
          <c:showCatName val="0"/>
          <c:showSerName val="0"/>
          <c:showPercent val="0"/>
          <c:showBubbleSize val="0"/>
        </c:dLbls>
        <c:marker val="1"/>
        <c:smooth val="0"/>
        <c:axId val="260042904"/>
        <c:axId val="260043296"/>
      </c:lineChart>
      <c:dateAx>
        <c:axId val="260042904"/>
        <c:scaling>
          <c:orientation val="minMax"/>
        </c:scaling>
        <c:delete val="1"/>
        <c:axPos val="b"/>
        <c:numFmt formatCode="ge" sourceLinked="1"/>
        <c:majorTickMark val="none"/>
        <c:minorTickMark val="none"/>
        <c:tickLblPos val="none"/>
        <c:crossAx val="260043296"/>
        <c:crosses val="autoZero"/>
        <c:auto val="1"/>
        <c:lblOffset val="100"/>
        <c:baseTimeUnit val="years"/>
      </c:dateAx>
      <c:valAx>
        <c:axId val="2600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90.45</c:v>
                </c:pt>
                <c:pt idx="1">
                  <c:v>91.1</c:v>
                </c:pt>
                <c:pt idx="2">
                  <c:v>90.18</c:v>
                </c:pt>
                <c:pt idx="3">
                  <c:v>89.5</c:v>
                </c:pt>
                <c:pt idx="4">
                  <c:v>90.31</c:v>
                </c:pt>
              </c:numCache>
            </c:numRef>
          </c:val>
          <c:extLst xmlns:c16r2="http://schemas.microsoft.com/office/drawing/2015/06/chart">
            <c:ext xmlns:c16="http://schemas.microsoft.com/office/drawing/2014/chart" uri="{C3380CC4-5D6E-409C-BE32-E72D297353CC}">
              <c16:uniqueId val="{00000000-D4C5-4593-B9A1-58621DC11FDD}"/>
            </c:ext>
          </c:extLst>
        </c:ser>
        <c:dLbls>
          <c:showLegendKey val="0"/>
          <c:showVal val="0"/>
          <c:showCatName val="0"/>
          <c:showSerName val="0"/>
          <c:showPercent val="0"/>
          <c:showBubbleSize val="0"/>
        </c:dLbls>
        <c:gapWidth val="150"/>
        <c:axId val="260044472"/>
        <c:axId val="2600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90.62</c:v>
                </c:pt>
              </c:numCache>
            </c:numRef>
          </c:val>
          <c:smooth val="0"/>
          <c:extLst xmlns:c16r2="http://schemas.microsoft.com/office/drawing/2015/06/chart">
            <c:ext xmlns:c16="http://schemas.microsoft.com/office/drawing/2014/chart" uri="{C3380CC4-5D6E-409C-BE32-E72D297353CC}">
              <c16:uniqueId val="{00000001-D4C5-4593-B9A1-58621DC11FDD}"/>
            </c:ext>
          </c:extLst>
        </c:ser>
        <c:dLbls>
          <c:showLegendKey val="0"/>
          <c:showVal val="0"/>
          <c:showCatName val="0"/>
          <c:showSerName val="0"/>
          <c:showPercent val="0"/>
          <c:showBubbleSize val="0"/>
        </c:dLbls>
        <c:marker val="1"/>
        <c:smooth val="0"/>
        <c:axId val="260044472"/>
        <c:axId val="260044864"/>
      </c:lineChart>
      <c:dateAx>
        <c:axId val="260044472"/>
        <c:scaling>
          <c:orientation val="minMax"/>
        </c:scaling>
        <c:delete val="1"/>
        <c:axPos val="b"/>
        <c:numFmt formatCode="ge" sourceLinked="1"/>
        <c:majorTickMark val="none"/>
        <c:minorTickMark val="none"/>
        <c:tickLblPos val="none"/>
        <c:crossAx val="260044864"/>
        <c:crosses val="autoZero"/>
        <c:auto val="1"/>
        <c:lblOffset val="100"/>
        <c:baseTimeUnit val="years"/>
      </c:dateAx>
      <c:valAx>
        <c:axId val="260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130.59</c:v>
                </c:pt>
                <c:pt idx="1">
                  <c:v>125.64</c:v>
                </c:pt>
                <c:pt idx="2">
                  <c:v>124.84</c:v>
                </c:pt>
                <c:pt idx="3">
                  <c:v>131.91999999999999</c:v>
                </c:pt>
                <c:pt idx="4">
                  <c:v>128.83000000000001</c:v>
                </c:pt>
              </c:numCache>
            </c:numRef>
          </c:val>
          <c:extLst xmlns:c16r2="http://schemas.microsoft.com/office/drawing/2015/06/chart">
            <c:ext xmlns:c16="http://schemas.microsoft.com/office/drawing/2014/chart" uri="{C3380CC4-5D6E-409C-BE32-E72D297353CC}">
              <c16:uniqueId val="{00000000-DABF-475B-968D-E2BC1B3D0AA5}"/>
            </c:ext>
          </c:extLst>
        </c:ser>
        <c:dLbls>
          <c:showLegendKey val="0"/>
          <c:showVal val="0"/>
          <c:showCatName val="0"/>
          <c:showSerName val="0"/>
          <c:showPercent val="0"/>
          <c:showBubbleSize val="0"/>
        </c:dLbls>
        <c:gapWidth val="150"/>
        <c:axId val="259216656"/>
        <c:axId val="25921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115.36</c:v>
                </c:pt>
              </c:numCache>
            </c:numRef>
          </c:val>
          <c:smooth val="0"/>
          <c:extLst xmlns:c16r2="http://schemas.microsoft.com/office/drawing/2015/06/chart">
            <c:ext xmlns:c16="http://schemas.microsoft.com/office/drawing/2014/chart" uri="{C3380CC4-5D6E-409C-BE32-E72D297353CC}">
              <c16:uniqueId val="{00000001-DABF-475B-968D-E2BC1B3D0AA5}"/>
            </c:ext>
          </c:extLst>
        </c:ser>
        <c:dLbls>
          <c:showLegendKey val="0"/>
          <c:showVal val="0"/>
          <c:showCatName val="0"/>
          <c:showSerName val="0"/>
          <c:showPercent val="0"/>
          <c:showBubbleSize val="0"/>
        </c:dLbls>
        <c:marker val="1"/>
        <c:smooth val="0"/>
        <c:axId val="259216656"/>
        <c:axId val="259217040"/>
      </c:lineChart>
      <c:dateAx>
        <c:axId val="259216656"/>
        <c:scaling>
          <c:orientation val="minMax"/>
        </c:scaling>
        <c:delete val="1"/>
        <c:axPos val="b"/>
        <c:numFmt formatCode="ge" sourceLinked="1"/>
        <c:majorTickMark val="none"/>
        <c:minorTickMark val="none"/>
        <c:tickLblPos val="none"/>
        <c:crossAx val="259217040"/>
        <c:crosses val="autoZero"/>
        <c:auto val="1"/>
        <c:lblOffset val="100"/>
        <c:baseTimeUnit val="years"/>
      </c:dateAx>
      <c:valAx>
        <c:axId val="25921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21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42.97</c:v>
                </c:pt>
                <c:pt idx="1">
                  <c:v>45.05</c:v>
                </c:pt>
                <c:pt idx="2">
                  <c:v>47.43</c:v>
                </c:pt>
                <c:pt idx="3">
                  <c:v>49.33</c:v>
                </c:pt>
                <c:pt idx="4">
                  <c:v>51.15</c:v>
                </c:pt>
              </c:numCache>
            </c:numRef>
          </c:val>
          <c:extLst xmlns:c16r2="http://schemas.microsoft.com/office/drawing/2015/06/chart">
            <c:ext xmlns:c16="http://schemas.microsoft.com/office/drawing/2014/chart" uri="{C3380CC4-5D6E-409C-BE32-E72D297353CC}">
              <c16:uniqueId val="{00000000-3879-48DF-9C08-EE71F400A770}"/>
            </c:ext>
          </c:extLst>
        </c:ser>
        <c:dLbls>
          <c:showLegendKey val="0"/>
          <c:showVal val="0"/>
          <c:showCatName val="0"/>
          <c:showSerName val="0"/>
          <c:showPercent val="0"/>
          <c:showBubbleSize val="0"/>
        </c:dLbls>
        <c:gapWidth val="150"/>
        <c:axId val="177508272"/>
        <c:axId val="17750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48.01</c:v>
                </c:pt>
              </c:numCache>
            </c:numRef>
          </c:val>
          <c:smooth val="0"/>
          <c:extLst xmlns:c16r2="http://schemas.microsoft.com/office/drawing/2015/06/chart">
            <c:ext xmlns:c16="http://schemas.microsoft.com/office/drawing/2014/chart" uri="{C3380CC4-5D6E-409C-BE32-E72D297353CC}">
              <c16:uniqueId val="{00000001-3879-48DF-9C08-EE71F400A770}"/>
            </c:ext>
          </c:extLst>
        </c:ser>
        <c:dLbls>
          <c:showLegendKey val="0"/>
          <c:showVal val="0"/>
          <c:showCatName val="0"/>
          <c:showSerName val="0"/>
          <c:showPercent val="0"/>
          <c:showBubbleSize val="0"/>
        </c:dLbls>
        <c:marker val="1"/>
        <c:smooth val="0"/>
        <c:axId val="177508272"/>
        <c:axId val="177508664"/>
      </c:lineChart>
      <c:dateAx>
        <c:axId val="177508272"/>
        <c:scaling>
          <c:orientation val="minMax"/>
        </c:scaling>
        <c:delete val="1"/>
        <c:axPos val="b"/>
        <c:numFmt formatCode="ge" sourceLinked="1"/>
        <c:majorTickMark val="none"/>
        <c:minorTickMark val="none"/>
        <c:tickLblPos val="none"/>
        <c:crossAx val="177508664"/>
        <c:crosses val="autoZero"/>
        <c:auto val="1"/>
        <c:lblOffset val="100"/>
        <c:baseTimeUnit val="years"/>
      </c:dateAx>
      <c:valAx>
        <c:axId val="17750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0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1.0900000000000001</c:v>
                </c:pt>
                <c:pt idx="1">
                  <c:v>2.0099999999999998</c:v>
                </c:pt>
                <c:pt idx="2">
                  <c:v>2.11</c:v>
                </c:pt>
                <c:pt idx="3">
                  <c:v>2.87</c:v>
                </c:pt>
                <c:pt idx="4">
                  <c:v>2.82</c:v>
                </c:pt>
              </c:numCache>
            </c:numRef>
          </c:val>
          <c:extLst xmlns:c16r2="http://schemas.microsoft.com/office/drawing/2015/06/chart">
            <c:ext xmlns:c16="http://schemas.microsoft.com/office/drawing/2014/chart" uri="{C3380CC4-5D6E-409C-BE32-E72D297353CC}">
              <c16:uniqueId val="{00000000-8FFE-4FD9-8977-7A0FFF8541FE}"/>
            </c:ext>
          </c:extLst>
        </c:ser>
        <c:dLbls>
          <c:showLegendKey val="0"/>
          <c:showVal val="0"/>
          <c:showCatName val="0"/>
          <c:showSerName val="0"/>
          <c:showPercent val="0"/>
          <c:showBubbleSize val="0"/>
        </c:dLbls>
        <c:gapWidth val="150"/>
        <c:axId val="177509840"/>
        <c:axId val="17751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16.170000000000002</c:v>
                </c:pt>
              </c:numCache>
            </c:numRef>
          </c:val>
          <c:smooth val="0"/>
          <c:extLst xmlns:c16r2="http://schemas.microsoft.com/office/drawing/2015/06/chart">
            <c:ext xmlns:c16="http://schemas.microsoft.com/office/drawing/2014/chart" uri="{C3380CC4-5D6E-409C-BE32-E72D297353CC}">
              <c16:uniqueId val="{00000001-8FFE-4FD9-8977-7A0FFF8541FE}"/>
            </c:ext>
          </c:extLst>
        </c:ser>
        <c:dLbls>
          <c:showLegendKey val="0"/>
          <c:showVal val="0"/>
          <c:showCatName val="0"/>
          <c:showSerName val="0"/>
          <c:showPercent val="0"/>
          <c:showBubbleSize val="0"/>
        </c:dLbls>
        <c:marker val="1"/>
        <c:smooth val="0"/>
        <c:axId val="177509840"/>
        <c:axId val="177510232"/>
      </c:lineChart>
      <c:dateAx>
        <c:axId val="177509840"/>
        <c:scaling>
          <c:orientation val="minMax"/>
        </c:scaling>
        <c:delete val="1"/>
        <c:axPos val="b"/>
        <c:numFmt formatCode="ge" sourceLinked="1"/>
        <c:majorTickMark val="none"/>
        <c:minorTickMark val="none"/>
        <c:tickLblPos val="none"/>
        <c:crossAx val="177510232"/>
        <c:crosses val="autoZero"/>
        <c:auto val="1"/>
        <c:lblOffset val="100"/>
        <c:baseTimeUnit val="years"/>
      </c:dateAx>
      <c:valAx>
        <c:axId val="1775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4E-4D59-A6B9-B4FC3780D146}"/>
            </c:ext>
          </c:extLst>
        </c:ser>
        <c:dLbls>
          <c:showLegendKey val="0"/>
          <c:showVal val="0"/>
          <c:showCatName val="0"/>
          <c:showSerName val="0"/>
          <c:showPercent val="0"/>
          <c:showBubbleSize val="0"/>
        </c:dLbls>
        <c:gapWidth val="150"/>
        <c:axId val="259676464"/>
        <c:axId val="25967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314E-4D59-A6B9-B4FC3780D146}"/>
            </c:ext>
          </c:extLst>
        </c:ser>
        <c:dLbls>
          <c:showLegendKey val="0"/>
          <c:showVal val="0"/>
          <c:showCatName val="0"/>
          <c:showSerName val="0"/>
          <c:showPercent val="0"/>
          <c:showBubbleSize val="0"/>
        </c:dLbls>
        <c:marker val="1"/>
        <c:smooth val="0"/>
        <c:axId val="259676464"/>
        <c:axId val="259676856"/>
      </c:lineChart>
      <c:dateAx>
        <c:axId val="259676464"/>
        <c:scaling>
          <c:orientation val="minMax"/>
        </c:scaling>
        <c:delete val="1"/>
        <c:axPos val="b"/>
        <c:numFmt formatCode="ge" sourceLinked="1"/>
        <c:majorTickMark val="none"/>
        <c:minorTickMark val="none"/>
        <c:tickLblPos val="none"/>
        <c:crossAx val="259676856"/>
        <c:crosses val="autoZero"/>
        <c:auto val="1"/>
        <c:lblOffset val="100"/>
        <c:baseTimeUnit val="years"/>
      </c:dateAx>
      <c:valAx>
        <c:axId val="25967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6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1025.03</c:v>
                </c:pt>
                <c:pt idx="1">
                  <c:v>1294.08</c:v>
                </c:pt>
                <c:pt idx="2">
                  <c:v>551.74</c:v>
                </c:pt>
                <c:pt idx="3">
                  <c:v>560.83000000000004</c:v>
                </c:pt>
                <c:pt idx="4">
                  <c:v>664.16</c:v>
                </c:pt>
              </c:numCache>
            </c:numRef>
          </c:val>
          <c:extLst xmlns:c16r2="http://schemas.microsoft.com/office/drawing/2015/06/chart">
            <c:ext xmlns:c16="http://schemas.microsoft.com/office/drawing/2014/chart" uri="{C3380CC4-5D6E-409C-BE32-E72D297353CC}">
              <c16:uniqueId val="{00000000-4AAF-4B6D-AA63-EA563C1BF83B}"/>
            </c:ext>
          </c:extLst>
        </c:ser>
        <c:dLbls>
          <c:showLegendKey val="0"/>
          <c:showVal val="0"/>
          <c:showCatName val="0"/>
          <c:showSerName val="0"/>
          <c:showPercent val="0"/>
          <c:showBubbleSize val="0"/>
        </c:dLbls>
        <c:gapWidth val="150"/>
        <c:axId val="259772784"/>
        <c:axId val="25977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311.99</c:v>
                </c:pt>
              </c:numCache>
            </c:numRef>
          </c:val>
          <c:smooth val="0"/>
          <c:extLst xmlns:c16r2="http://schemas.microsoft.com/office/drawing/2015/06/chart">
            <c:ext xmlns:c16="http://schemas.microsoft.com/office/drawing/2014/chart" uri="{C3380CC4-5D6E-409C-BE32-E72D297353CC}">
              <c16:uniqueId val="{00000001-4AAF-4B6D-AA63-EA563C1BF83B}"/>
            </c:ext>
          </c:extLst>
        </c:ser>
        <c:dLbls>
          <c:showLegendKey val="0"/>
          <c:showVal val="0"/>
          <c:showCatName val="0"/>
          <c:showSerName val="0"/>
          <c:showPercent val="0"/>
          <c:showBubbleSize val="0"/>
        </c:dLbls>
        <c:marker val="1"/>
        <c:smooth val="0"/>
        <c:axId val="259772784"/>
        <c:axId val="259773176"/>
      </c:lineChart>
      <c:dateAx>
        <c:axId val="259772784"/>
        <c:scaling>
          <c:orientation val="minMax"/>
        </c:scaling>
        <c:delete val="1"/>
        <c:axPos val="b"/>
        <c:numFmt formatCode="ge" sourceLinked="1"/>
        <c:majorTickMark val="none"/>
        <c:minorTickMark val="none"/>
        <c:tickLblPos val="none"/>
        <c:crossAx val="259773176"/>
        <c:crosses val="autoZero"/>
        <c:auto val="1"/>
        <c:lblOffset val="100"/>
        <c:baseTimeUnit val="years"/>
      </c:dateAx>
      <c:valAx>
        <c:axId val="25977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7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313.36</c:v>
                </c:pt>
                <c:pt idx="1">
                  <c:v>317.93</c:v>
                </c:pt>
                <c:pt idx="2">
                  <c:v>307.11</c:v>
                </c:pt>
                <c:pt idx="3">
                  <c:v>284.43</c:v>
                </c:pt>
                <c:pt idx="4">
                  <c:v>266.12</c:v>
                </c:pt>
              </c:numCache>
            </c:numRef>
          </c:val>
          <c:extLst xmlns:c16r2="http://schemas.microsoft.com/office/drawing/2015/06/chart">
            <c:ext xmlns:c16="http://schemas.microsoft.com/office/drawing/2014/chart" uri="{C3380CC4-5D6E-409C-BE32-E72D297353CC}">
              <c16:uniqueId val="{00000000-9A6A-4FAC-929C-B80F742E46DC}"/>
            </c:ext>
          </c:extLst>
        </c:ser>
        <c:dLbls>
          <c:showLegendKey val="0"/>
          <c:showVal val="0"/>
          <c:showCatName val="0"/>
          <c:showSerName val="0"/>
          <c:showPercent val="0"/>
          <c:showBubbleSize val="0"/>
        </c:dLbls>
        <c:gapWidth val="150"/>
        <c:axId val="259675680"/>
        <c:axId val="25967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291.77999999999997</c:v>
                </c:pt>
              </c:numCache>
            </c:numRef>
          </c:val>
          <c:smooth val="0"/>
          <c:extLst xmlns:c16r2="http://schemas.microsoft.com/office/drawing/2015/06/chart">
            <c:ext xmlns:c16="http://schemas.microsoft.com/office/drawing/2014/chart" uri="{C3380CC4-5D6E-409C-BE32-E72D297353CC}">
              <c16:uniqueId val="{00000001-9A6A-4FAC-929C-B80F742E46DC}"/>
            </c:ext>
          </c:extLst>
        </c:ser>
        <c:dLbls>
          <c:showLegendKey val="0"/>
          <c:showVal val="0"/>
          <c:showCatName val="0"/>
          <c:showSerName val="0"/>
          <c:showPercent val="0"/>
          <c:showBubbleSize val="0"/>
        </c:dLbls>
        <c:marker val="1"/>
        <c:smooth val="0"/>
        <c:axId val="259675680"/>
        <c:axId val="259675288"/>
      </c:lineChart>
      <c:dateAx>
        <c:axId val="259675680"/>
        <c:scaling>
          <c:orientation val="minMax"/>
        </c:scaling>
        <c:delete val="1"/>
        <c:axPos val="b"/>
        <c:numFmt formatCode="ge" sourceLinked="1"/>
        <c:majorTickMark val="none"/>
        <c:minorTickMark val="none"/>
        <c:tickLblPos val="none"/>
        <c:crossAx val="259675288"/>
        <c:crosses val="autoZero"/>
        <c:auto val="1"/>
        <c:lblOffset val="100"/>
        <c:baseTimeUnit val="years"/>
      </c:dateAx>
      <c:valAx>
        <c:axId val="25967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6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118.79</c:v>
                </c:pt>
                <c:pt idx="1">
                  <c:v>115.16</c:v>
                </c:pt>
                <c:pt idx="2">
                  <c:v>115.37</c:v>
                </c:pt>
                <c:pt idx="3">
                  <c:v>114.78</c:v>
                </c:pt>
                <c:pt idx="4">
                  <c:v>112.74</c:v>
                </c:pt>
              </c:numCache>
            </c:numRef>
          </c:val>
          <c:extLst xmlns:c16r2="http://schemas.microsoft.com/office/drawing/2015/06/chart">
            <c:ext xmlns:c16="http://schemas.microsoft.com/office/drawing/2014/chart" uri="{C3380CC4-5D6E-409C-BE32-E72D297353CC}">
              <c16:uniqueId val="{00000000-6BFC-4316-883E-E8C9AD51A1CE}"/>
            </c:ext>
          </c:extLst>
        </c:ser>
        <c:dLbls>
          <c:showLegendKey val="0"/>
          <c:showVal val="0"/>
          <c:showCatName val="0"/>
          <c:showSerName val="0"/>
          <c:showPercent val="0"/>
          <c:showBubbleSize val="0"/>
        </c:dLbls>
        <c:gapWidth val="150"/>
        <c:axId val="259676072"/>
        <c:axId val="25977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107.61</c:v>
                </c:pt>
              </c:numCache>
            </c:numRef>
          </c:val>
          <c:smooth val="0"/>
          <c:extLst xmlns:c16r2="http://schemas.microsoft.com/office/drawing/2015/06/chart">
            <c:ext xmlns:c16="http://schemas.microsoft.com/office/drawing/2014/chart" uri="{C3380CC4-5D6E-409C-BE32-E72D297353CC}">
              <c16:uniqueId val="{00000001-6BFC-4316-883E-E8C9AD51A1CE}"/>
            </c:ext>
          </c:extLst>
        </c:ser>
        <c:dLbls>
          <c:showLegendKey val="0"/>
          <c:showVal val="0"/>
          <c:showCatName val="0"/>
          <c:showSerName val="0"/>
          <c:showPercent val="0"/>
          <c:showBubbleSize val="0"/>
        </c:dLbls>
        <c:marker val="1"/>
        <c:smooth val="0"/>
        <c:axId val="259676072"/>
        <c:axId val="259774352"/>
      </c:lineChart>
      <c:dateAx>
        <c:axId val="259676072"/>
        <c:scaling>
          <c:orientation val="minMax"/>
        </c:scaling>
        <c:delete val="1"/>
        <c:axPos val="b"/>
        <c:numFmt formatCode="ge" sourceLinked="1"/>
        <c:majorTickMark val="none"/>
        <c:minorTickMark val="none"/>
        <c:tickLblPos val="none"/>
        <c:crossAx val="259774352"/>
        <c:crosses val="autoZero"/>
        <c:auto val="1"/>
        <c:lblOffset val="100"/>
        <c:baseTimeUnit val="years"/>
      </c:dateAx>
      <c:valAx>
        <c:axId val="2597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150.58000000000001</c:v>
                </c:pt>
                <c:pt idx="1">
                  <c:v>145</c:v>
                </c:pt>
                <c:pt idx="2">
                  <c:v>144.4</c:v>
                </c:pt>
                <c:pt idx="3">
                  <c:v>144.82</c:v>
                </c:pt>
                <c:pt idx="4">
                  <c:v>146.85</c:v>
                </c:pt>
              </c:numCache>
            </c:numRef>
          </c:val>
          <c:extLst xmlns:c16r2="http://schemas.microsoft.com/office/drawing/2015/06/chart">
            <c:ext xmlns:c16="http://schemas.microsoft.com/office/drawing/2014/chart" uri="{C3380CC4-5D6E-409C-BE32-E72D297353CC}">
              <c16:uniqueId val="{00000000-DA8B-45FC-A56B-38616F5AAB03}"/>
            </c:ext>
          </c:extLst>
        </c:ser>
        <c:dLbls>
          <c:showLegendKey val="0"/>
          <c:showVal val="0"/>
          <c:showCatName val="0"/>
          <c:showSerName val="0"/>
          <c:showPercent val="0"/>
          <c:showBubbleSize val="0"/>
        </c:dLbls>
        <c:gapWidth val="150"/>
        <c:axId val="259775528"/>
        <c:axId val="25977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155.69</c:v>
                </c:pt>
              </c:numCache>
            </c:numRef>
          </c:val>
          <c:smooth val="0"/>
          <c:extLst xmlns:c16r2="http://schemas.microsoft.com/office/drawing/2015/06/chart">
            <c:ext xmlns:c16="http://schemas.microsoft.com/office/drawing/2014/chart" uri="{C3380CC4-5D6E-409C-BE32-E72D297353CC}">
              <c16:uniqueId val="{00000001-DA8B-45FC-A56B-38616F5AAB03}"/>
            </c:ext>
          </c:extLst>
        </c:ser>
        <c:dLbls>
          <c:showLegendKey val="0"/>
          <c:showVal val="0"/>
          <c:showCatName val="0"/>
          <c:showSerName val="0"/>
          <c:showPercent val="0"/>
          <c:showBubbleSize val="0"/>
        </c:dLbls>
        <c:marker val="1"/>
        <c:smooth val="0"/>
        <c:axId val="259775528"/>
        <c:axId val="259775920"/>
      </c:lineChart>
      <c:dateAx>
        <c:axId val="259775528"/>
        <c:scaling>
          <c:orientation val="minMax"/>
        </c:scaling>
        <c:delete val="1"/>
        <c:axPos val="b"/>
        <c:numFmt formatCode="ge" sourceLinked="1"/>
        <c:majorTickMark val="none"/>
        <c:minorTickMark val="none"/>
        <c:tickLblPos val="none"/>
        <c:crossAx val="259775920"/>
        <c:crosses val="autoZero"/>
        <c:auto val="1"/>
        <c:lblOffset val="100"/>
        <c:baseTimeUnit val="years"/>
      </c:dateAx>
      <c:valAx>
        <c:axId val="2597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小山市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118</v>
      </c>
      <c r="AE8" s="60"/>
      <c r="AF8" s="60"/>
      <c r="AG8" s="60"/>
      <c r="AH8" s="60"/>
      <c r="AI8" s="60"/>
      <c r="AJ8" s="60"/>
      <c r="AK8" s="5"/>
      <c r="AL8" s="61">
        <f>データ!$R$6</f>
        <v>166533</v>
      </c>
      <c r="AM8" s="61"/>
      <c r="AN8" s="61"/>
      <c r="AO8" s="61"/>
      <c r="AP8" s="61"/>
      <c r="AQ8" s="61"/>
      <c r="AR8" s="61"/>
      <c r="AS8" s="61"/>
      <c r="AT8" s="51">
        <f>データ!$S$6</f>
        <v>171.76</v>
      </c>
      <c r="AU8" s="52"/>
      <c r="AV8" s="52"/>
      <c r="AW8" s="52"/>
      <c r="AX8" s="52"/>
      <c r="AY8" s="52"/>
      <c r="AZ8" s="52"/>
      <c r="BA8" s="52"/>
      <c r="BB8" s="53">
        <f>データ!$T$6</f>
        <v>969.57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74.95</v>
      </c>
      <c r="J10" s="52"/>
      <c r="K10" s="52"/>
      <c r="L10" s="52"/>
      <c r="M10" s="52"/>
      <c r="N10" s="52"/>
      <c r="O10" s="64"/>
      <c r="P10" s="53">
        <f>データ!$P$6</f>
        <v>92</v>
      </c>
      <c r="Q10" s="53"/>
      <c r="R10" s="53"/>
      <c r="S10" s="53"/>
      <c r="T10" s="53"/>
      <c r="U10" s="53"/>
      <c r="V10" s="53"/>
      <c r="W10" s="61">
        <f>データ!$Q$6</f>
        <v>3067</v>
      </c>
      <c r="X10" s="61"/>
      <c r="Y10" s="61"/>
      <c r="Z10" s="61"/>
      <c r="AA10" s="61"/>
      <c r="AB10" s="61"/>
      <c r="AC10" s="61"/>
      <c r="AD10" s="2"/>
      <c r="AE10" s="2"/>
      <c r="AF10" s="2"/>
      <c r="AG10" s="2"/>
      <c r="AH10" s="5"/>
      <c r="AI10" s="5"/>
      <c r="AJ10" s="5"/>
      <c r="AK10" s="5"/>
      <c r="AL10" s="61">
        <f>データ!$U$6</f>
        <v>153430</v>
      </c>
      <c r="AM10" s="61"/>
      <c r="AN10" s="61"/>
      <c r="AO10" s="61"/>
      <c r="AP10" s="61"/>
      <c r="AQ10" s="61"/>
      <c r="AR10" s="61"/>
      <c r="AS10" s="61"/>
      <c r="AT10" s="51">
        <f>データ!$V$6</f>
        <v>109.3</v>
      </c>
      <c r="AU10" s="52"/>
      <c r="AV10" s="52"/>
      <c r="AW10" s="52"/>
      <c r="AX10" s="52"/>
      <c r="AY10" s="52"/>
      <c r="AZ10" s="52"/>
      <c r="BA10" s="52"/>
      <c r="BB10" s="53">
        <f>データ!$W$6</f>
        <v>1403.75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SRFVQZZMmhy7sR61G22qAvg6uSAZlmkcN4I31fkOoynSmv6E2xlbV7WW28SYX4C1MIEwchDcOurAf1WxmIIXjA==" saltValue="xQkNrtkL5P+hwgZqKn30e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Z1" workbookViewId="0">
      <selection activeCell="EH9" sqref="EH9"/>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92088</v>
      </c>
      <c r="D6" s="34">
        <f t="shared" si="3"/>
        <v>46</v>
      </c>
      <c r="E6" s="34">
        <f t="shared" si="3"/>
        <v>1</v>
      </c>
      <c r="F6" s="34">
        <f t="shared" si="3"/>
        <v>0</v>
      </c>
      <c r="G6" s="34">
        <f t="shared" si="3"/>
        <v>1</v>
      </c>
      <c r="H6" s="34" t="str">
        <f t="shared" si="3"/>
        <v>栃木県　小山市</v>
      </c>
      <c r="I6" s="34" t="str">
        <f t="shared" si="3"/>
        <v>法適用</v>
      </c>
      <c r="J6" s="34" t="str">
        <f t="shared" si="3"/>
        <v>水道事業</v>
      </c>
      <c r="K6" s="34" t="str">
        <f t="shared" si="3"/>
        <v>末端給水事業</v>
      </c>
      <c r="L6" s="34" t="str">
        <f t="shared" si="3"/>
        <v>A2</v>
      </c>
      <c r="M6" s="34">
        <f t="shared" si="3"/>
        <v>0</v>
      </c>
      <c r="N6" s="35" t="str">
        <f t="shared" si="3"/>
        <v>-</v>
      </c>
      <c r="O6" s="35">
        <f t="shared" si="3"/>
        <v>74.95</v>
      </c>
      <c r="P6" s="35">
        <f t="shared" si="3"/>
        <v>92</v>
      </c>
      <c r="Q6" s="35">
        <f t="shared" si="3"/>
        <v>3067</v>
      </c>
      <c r="R6" s="35">
        <f t="shared" si="3"/>
        <v>166533</v>
      </c>
      <c r="S6" s="35">
        <f t="shared" si="3"/>
        <v>171.76</v>
      </c>
      <c r="T6" s="35">
        <f t="shared" si="3"/>
        <v>969.57</v>
      </c>
      <c r="U6" s="35">
        <f t="shared" si="3"/>
        <v>153430</v>
      </c>
      <c r="V6" s="35">
        <f t="shared" si="3"/>
        <v>109.3</v>
      </c>
      <c r="W6" s="35">
        <f t="shared" si="3"/>
        <v>1403.75</v>
      </c>
      <c r="X6" s="36">
        <f>IF(X7="",NA(),X7)</f>
        <v>130.59</v>
      </c>
      <c r="Y6" s="36">
        <f t="shared" ref="Y6:AG6" si="4">IF(Y7="",NA(),Y7)</f>
        <v>125.64</v>
      </c>
      <c r="Z6" s="36">
        <f t="shared" si="4"/>
        <v>124.84</v>
      </c>
      <c r="AA6" s="36">
        <f t="shared" si="4"/>
        <v>131.91999999999999</v>
      </c>
      <c r="AB6" s="36">
        <f t="shared" si="4"/>
        <v>128.83000000000001</v>
      </c>
      <c r="AC6" s="36">
        <f t="shared" si="4"/>
        <v>107.91</v>
      </c>
      <c r="AD6" s="36">
        <f t="shared" si="4"/>
        <v>108.44</v>
      </c>
      <c r="AE6" s="36">
        <f t="shared" si="4"/>
        <v>113.11</v>
      </c>
      <c r="AF6" s="36">
        <f t="shared" si="4"/>
        <v>114</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5">
        <f t="shared" si="5"/>
        <v>0</v>
      </c>
      <c r="AS6" s="35" t="str">
        <f>IF(AS7="","",IF(AS7="-","【-】","【"&amp;SUBSTITUTE(TEXT(AS7,"#,##0.00"),"-","△")&amp;"】"))</f>
        <v>【0.79】</v>
      </c>
      <c r="AT6" s="36">
        <f>IF(AT7="",NA(),AT7)</f>
        <v>1025.03</v>
      </c>
      <c r="AU6" s="36">
        <f t="shared" ref="AU6:BC6" si="6">IF(AU7="",NA(),AU7)</f>
        <v>1294.08</v>
      </c>
      <c r="AV6" s="36">
        <f t="shared" si="6"/>
        <v>551.74</v>
      </c>
      <c r="AW6" s="36">
        <f t="shared" si="6"/>
        <v>560.83000000000004</v>
      </c>
      <c r="AX6" s="36">
        <f t="shared" si="6"/>
        <v>664.16</v>
      </c>
      <c r="AY6" s="36">
        <f t="shared" si="6"/>
        <v>633.30999999999995</v>
      </c>
      <c r="AZ6" s="36">
        <f t="shared" si="6"/>
        <v>648.09</v>
      </c>
      <c r="BA6" s="36">
        <f t="shared" si="6"/>
        <v>344.19</v>
      </c>
      <c r="BB6" s="36">
        <f t="shared" si="6"/>
        <v>352.05</v>
      </c>
      <c r="BC6" s="36">
        <f t="shared" si="6"/>
        <v>311.99</v>
      </c>
      <c r="BD6" s="35" t="str">
        <f>IF(BD7="","",IF(BD7="-","【-】","【"&amp;SUBSTITUTE(TEXT(BD7,"#,##0.00"),"-","△")&amp;"】"))</f>
        <v>【262.87】</v>
      </c>
      <c r="BE6" s="36">
        <f>IF(BE7="",NA(),BE7)</f>
        <v>313.36</v>
      </c>
      <c r="BF6" s="36">
        <f t="shared" ref="BF6:BN6" si="7">IF(BF7="",NA(),BF7)</f>
        <v>317.93</v>
      </c>
      <c r="BG6" s="36">
        <f t="shared" si="7"/>
        <v>307.11</v>
      </c>
      <c r="BH6" s="36">
        <f t="shared" si="7"/>
        <v>284.43</v>
      </c>
      <c r="BI6" s="36">
        <f t="shared" si="7"/>
        <v>266.12</v>
      </c>
      <c r="BJ6" s="36">
        <f t="shared" si="7"/>
        <v>257.41000000000003</v>
      </c>
      <c r="BK6" s="36">
        <f t="shared" si="7"/>
        <v>253.86</v>
      </c>
      <c r="BL6" s="36">
        <f t="shared" si="7"/>
        <v>252.09</v>
      </c>
      <c r="BM6" s="36">
        <f t="shared" si="7"/>
        <v>250.76</v>
      </c>
      <c r="BN6" s="36">
        <f t="shared" si="7"/>
        <v>291.77999999999997</v>
      </c>
      <c r="BO6" s="35" t="str">
        <f>IF(BO7="","",IF(BO7="-","【-】","【"&amp;SUBSTITUTE(TEXT(BO7,"#,##0.00"),"-","△")&amp;"】"))</f>
        <v>【270.87】</v>
      </c>
      <c r="BP6" s="36">
        <f>IF(BP7="",NA(),BP7)</f>
        <v>118.79</v>
      </c>
      <c r="BQ6" s="36">
        <f t="shared" ref="BQ6:BY6" si="8">IF(BQ7="",NA(),BQ7)</f>
        <v>115.16</v>
      </c>
      <c r="BR6" s="36">
        <f t="shared" si="8"/>
        <v>115.37</v>
      </c>
      <c r="BS6" s="36">
        <f t="shared" si="8"/>
        <v>114.78</v>
      </c>
      <c r="BT6" s="36">
        <f t="shared" si="8"/>
        <v>112.74</v>
      </c>
      <c r="BU6" s="36">
        <f t="shared" si="8"/>
        <v>100.16</v>
      </c>
      <c r="BV6" s="36">
        <f t="shared" si="8"/>
        <v>100.07</v>
      </c>
      <c r="BW6" s="36">
        <f t="shared" si="8"/>
        <v>106.22</v>
      </c>
      <c r="BX6" s="36">
        <f t="shared" si="8"/>
        <v>106.69</v>
      </c>
      <c r="BY6" s="36">
        <f t="shared" si="8"/>
        <v>107.61</v>
      </c>
      <c r="BZ6" s="35" t="str">
        <f>IF(BZ7="","",IF(BZ7="-","【-】","【"&amp;SUBSTITUTE(TEXT(BZ7,"#,##0.00"),"-","△")&amp;"】"))</f>
        <v>【105.59】</v>
      </c>
      <c r="CA6" s="36">
        <f>IF(CA7="",NA(),CA7)</f>
        <v>150.58000000000001</v>
      </c>
      <c r="CB6" s="36">
        <f t="shared" ref="CB6:CJ6" si="9">IF(CB7="",NA(),CB7)</f>
        <v>145</v>
      </c>
      <c r="CC6" s="36">
        <f t="shared" si="9"/>
        <v>144.4</v>
      </c>
      <c r="CD6" s="36">
        <f t="shared" si="9"/>
        <v>144.82</v>
      </c>
      <c r="CE6" s="36">
        <f t="shared" si="9"/>
        <v>146.85</v>
      </c>
      <c r="CF6" s="36">
        <f t="shared" si="9"/>
        <v>166.17</v>
      </c>
      <c r="CG6" s="36">
        <f t="shared" si="9"/>
        <v>164.93</v>
      </c>
      <c r="CH6" s="36">
        <f t="shared" si="9"/>
        <v>155.22999999999999</v>
      </c>
      <c r="CI6" s="36">
        <f t="shared" si="9"/>
        <v>154.91999999999999</v>
      </c>
      <c r="CJ6" s="36">
        <f t="shared" si="9"/>
        <v>155.69</v>
      </c>
      <c r="CK6" s="35" t="str">
        <f>IF(CK7="","",IF(CK7="-","【-】","【"&amp;SUBSTITUTE(TEXT(CK7,"#,##0.00"),"-","△")&amp;"】"))</f>
        <v>【163.27】</v>
      </c>
      <c r="CL6" s="36">
        <f>IF(CL7="",NA(),CL7)</f>
        <v>62.15</v>
      </c>
      <c r="CM6" s="36">
        <f t="shared" ref="CM6:CU6" si="10">IF(CM7="",NA(),CM7)</f>
        <v>62.28</v>
      </c>
      <c r="CN6" s="36">
        <f t="shared" si="10"/>
        <v>62.16</v>
      </c>
      <c r="CO6" s="36">
        <f t="shared" si="10"/>
        <v>63.29</v>
      </c>
      <c r="CP6" s="36">
        <f t="shared" si="10"/>
        <v>62.76</v>
      </c>
      <c r="CQ6" s="36">
        <f t="shared" si="10"/>
        <v>62.5</v>
      </c>
      <c r="CR6" s="36">
        <f t="shared" si="10"/>
        <v>62.45</v>
      </c>
      <c r="CS6" s="36">
        <f t="shared" si="10"/>
        <v>62.12</v>
      </c>
      <c r="CT6" s="36">
        <f t="shared" si="10"/>
        <v>62.26</v>
      </c>
      <c r="CU6" s="36">
        <f t="shared" si="10"/>
        <v>62.46</v>
      </c>
      <c r="CV6" s="35" t="str">
        <f>IF(CV7="","",IF(CV7="-","【-】","【"&amp;SUBSTITUTE(TEXT(CV7,"#,##0.00"),"-","△")&amp;"】"))</f>
        <v>【59.94】</v>
      </c>
      <c r="CW6" s="36">
        <f>IF(CW7="",NA(),CW7)</f>
        <v>90.45</v>
      </c>
      <c r="CX6" s="36">
        <f t="shared" ref="CX6:DF6" si="11">IF(CX7="",NA(),CX7)</f>
        <v>91.1</v>
      </c>
      <c r="CY6" s="36">
        <f t="shared" si="11"/>
        <v>90.18</v>
      </c>
      <c r="CZ6" s="36">
        <f t="shared" si="11"/>
        <v>89.5</v>
      </c>
      <c r="DA6" s="36">
        <f t="shared" si="11"/>
        <v>90.31</v>
      </c>
      <c r="DB6" s="36">
        <f t="shared" si="11"/>
        <v>89.62</v>
      </c>
      <c r="DC6" s="36">
        <f t="shared" si="11"/>
        <v>89.76</v>
      </c>
      <c r="DD6" s="36">
        <f t="shared" si="11"/>
        <v>89.45</v>
      </c>
      <c r="DE6" s="36">
        <f t="shared" si="11"/>
        <v>89.5</v>
      </c>
      <c r="DF6" s="36">
        <f t="shared" si="11"/>
        <v>90.62</v>
      </c>
      <c r="DG6" s="35" t="str">
        <f>IF(DG7="","",IF(DG7="-","【-】","【"&amp;SUBSTITUTE(TEXT(DG7,"#,##0.00"),"-","△")&amp;"】"))</f>
        <v>【90.22】</v>
      </c>
      <c r="DH6" s="36">
        <f>IF(DH7="",NA(),DH7)</f>
        <v>42.97</v>
      </c>
      <c r="DI6" s="36">
        <f t="shared" ref="DI6:DQ6" si="12">IF(DI7="",NA(),DI7)</f>
        <v>45.05</v>
      </c>
      <c r="DJ6" s="36">
        <f t="shared" si="12"/>
        <v>47.43</v>
      </c>
      <c r="DK6" s="36">
        <f t="shared" si="12"/>
        <v>49.33</v>
      </c>
      <c r="DL6" s="36">
        <f t="shared" si="12"/>
        <v>51.15</v>
      </c>
      <c r="DM6" s="36">
        <f t="shared" si="12"/>
        <v>40.21</v>
      </c>
      <c r="DN6" s="36">
        <f t="shared" si="12"/>
        <v>41.12</v>
      </c>
      <c r="DO6" s="36">
        <f t="shared" si="12"/>
        <v>44.91</v>
      </c>
      <c r="DP6" s="36">
        <f t="shared" si="12"/>
        <v>45.89</v>
      </c>
      <c r="DQ6" s="36">
        <f t="shared" si="12"/>
        <v>48.01</v>
      </c>
      <c r="DR6" s="35" t="str">
        <f>IF(DR7="","",IF(DR7="-","【-】","【"&amp;SUBSTITUTE(TEXT(DR7,"#,##0.00"),"-","△")&amp;"】"))</f>
        <v>【47.91】</v>
      </c>
      <c r="DS6" s="36">
        <f>IF(DS7="",NA(),DS7)</f>
        <v>1.0900000000000001</v>
      </c>
      <c r="DT6" s="36">
        <f t="shared" ref="DT6:EB6" si="13">IF(DT7="",NA(),DT7)</f>
        <v>2.0099999999999998</v>
      </c>
      <c r="DU6" s="36">
        <f t="shared" si="13"/>
        <v>2.11</v>
      </c>
      <c r="DV6" s="36">
        <f t="shared" si="13"/>
        <v>2.87</v>
      </c>
      <c r="DW6" s="36">
        <f t="shared" si="13"/>
        <v>2.82</v>
      </c>
      <c r="DX6" s="36">
        <f t="shared" si="13"/>
        <v>10.19</v>
      </c>
      <c r="DY6" s="36">
        <f t="shared" si="13"/>
        <v>10.9</v>
      </c>
      <c r="DZ6" s="36">
        <f t="shared" si="13"/>
        <v>12.03</v>
      </c>
      <c r="EA6" s="36">
        <f t="shared" si="13"/>
        <v>13.14</v>
      </c>
      <c r="EB6" s="36">
        <f t="shared" si="13"/>
        <v>16.170000000000002</v>
      </c>
      <c r="EC6" s="35" t="str">
        <f>IF(EC7="","",IF(EC7="-","【-】","【"&amp;SUBSTITUTE(TEXT(EC7,"#,##0.00"),"-","△")&amp;"】"))</f>
        <v>【15.00】</v>
      </c>
      <c r="ED6" s="35">
        <f>IF(ED7="",NA(),ED7)</f>
        <v>0</v>
      </c>
      <c r="EE6" s="35">
        <f t="shared" ref="EE6:EM6" si="14">IF(EE7="",NA(),EE7)</f>
        <v>0</v>
      </c>
      <c r="EF6" s="36">
        <f t="shared" si="14"/>
        <v>0.09</v>
      </c>
      <c r="EG6" s="36">
        <f t="shared" si="14"/>
        <v>0.09</v>
      </c>
      <c r="EH6" s="36">
        <f t="shared" si="14"/>
        <v>0.09</v>
      </c>
      <c r="EI6" s="36">
        <f t="shared" si="14"/>
        <v>0.88</v>
      </c>
      <c r="EJ6" s="36">
        <f t="shared" si="14"/>
        <v>0.85</v>
      </c>
      <c r="EK6" s="36">
        <f t="shared" si="14"/>
        <v>0.75</v>
      </c>
      <c r="EL6" s="36">
        <f t="shared" si="14"/>
        <v>0.95</v>
      </c>
      <c r="EM6" s="36">
        <f t="shared" si="14"/>
        <v>0.67</v>
      </c>
      <c r="EN6" s="35" t="str">
        <f>IF(EN7="","",IF(EN7="-","【-】","【"&amp;SUBSTITUTE(TEXT(EN7,"#,##0.00"),"-","△")&amp;"】"))</f>
        <v>【0.76】</v>
      </c>
    </row>
    <row r="7" spans="1:144" s="37" customFormat="1" x14ac:dyDescent="0.15">
      <c r="A7" s="29"/>
      <c r="B7" s="38">
        <v>2016</v>
      </c>
      <c r="C7" s="38">
        <v>92088</v>
      </c>
      <c r="D7" s="38">
        <v>46</v>
      </c>
      <c r="E7" s="38">
        <v>1</v>
      </c>
      <c r="F7" s="38">
        <v>0</v>
      </c>
      <c r="G7" s="38">
        <v>1</v>
      </c>
      <c r="H7" s="38" t="s">
        <v>105</v>
      </c>
      <c r="I7" s="38" t="s">
        <v>106</v>
      </c>
      <c r="J7" s="38" t="s">
        <v>107</v>
      </c>
      <c r="K7" s="38" t="s">
        <v>108</v>
      </c>
      <c r="L7" s="38" t="s">
        <v>109</v>
      </c>
      <c r="M7" s="38"/>
      <c r="N7" s="39" t="s">
        <v>110</v>
      </c>
      <c r="O7" s="39">
        <v>74.95</v>
      </c>
      <c r="P7" s="39">
        <v>92</v>
      </c>
      <c r="Q7" s="39">
        <v>3067</v>
      </c>
      <c r="R7" s="39">
        <v>166533</v>
      </c>
      <c r="S7" s="39">
        <v>171.76</v>
      </c>
      <c r="T7" s="39">
        <v>969.57</v>
      </c>
      <c r="U7" s="39">
        <v>153430</v>
      </c>
      <c r="V7" s="39">
        <v>109.3</v>
      </c>
      <c r="W7" s="39">
        <v>1403.75</v>
      </c>
      <c r="X7" s="39">
        <v>130.59</v>
      </c>
      <c r="Y7" s="39">
        <v>125.64</v>
      </c>
      <c r="Z7" s="39">
        <v>124.84</v>
      </c>
      <c r="AA7" s="39">
        <v>131.91999999999999</v>
      </c>
      <c r="AB7" s="39">
        <v>128.83000000000001</v>
      </c>
      <c r="AC7" s="39">
        <v>107.91</v>
      </c>
      <c r="AD7" s="39">
        <v>108.44</v>
      </c>
      <c r="AE7" s="39">
        <v>113.11</v>
      </c>
      <c r="AF7" s="39">
        <v>114</v>
      </c>
      <c r="AG7" s="39">
        <v>115.36</v>
      </c>
      <c r="AH7" s="39">
        <v>114.35</v>
      </c>
      <c r="AI7" s="39">
        <v>0</v>
      </c>
      <c r="AJ7" s="39">
        <v>0</v>
      </c>
      <c r="AK7" s="39">
        <v>0</v>
      </c>
      <c r="AL7" s="39">
        <v>0</v>
      </c>
      <c r="AM7" s="39">
        <v>0</v>
      </c>
      <c r="AN7" s="39">
        <v>0.57999999999999996</v>
      </c>
      <c r="AO7" s="39">
        <v>0.81</v>
      </c>
      <c r="AP7" s="39">
        <v>0</v>
      </c>
      <c r="AQ7" s="39">
        <v>0.03</v>
      </c>
      <c r="AR7" s="39">
        <v>0</v>
      </c>
      <c r="AS7" s="39">
        <v>0.79</v>
      </c>
      <c r="AT7" s="39">
        <v>1025.03</v>
      </c>
      <c r="AU7" s="39">
        <v>1294.08</v>
      </c>
      <c r="AV7" s="39">
        <v>551.74</v>
      </c>
      <c r="AW7" s="39">
        <v>560.83000000000004</v>
      </c>
      <c r="AX7" s="39">
        <v>664.16</v>
      </c>
      <c r="AY7" s="39">
        <v>633.30999999999995</v>
      </c>
      <c r="AZ7" s="39">
        <v>648.09</v>
      </c>
      <c r="BA7" s="39">
        <v>344.19</v>
      </c>
      <c r="BB7" s="39">
        <v>352.05</v>
      </c>
      <c r="BC7" s="39">
        <v>311.99</v>
      </c>
      <c r="BD7" s="39">
        <v>262.87</v>
      </c>
      <c r="BE7" s="39">
        <v>313.36</v>
      </c>
      <c r="BF7" s="39">
        <v>317.93</v>
      </c>
      <c r="BG7" s="39">
        <v>307.11</v>
      </c>
      <c r="BH7" s="39">
        <v>284.43</v>
      </c>
      <c r="BI7" s="39">
        <v>266.12</v>
      </c>
      <c r="BJ7" s="39">
        <v>257.41000000000003</v>
      </c>
      <c r="BK7" s="39">
        <v>253.86</v>
      </c>
      <c r="BL7" s="39">
        <v>252.09</v>
      </c>
      <c r="BM7" s="39">
        <v>250.76</v>
      </c>
      <c r="BN7" s="39">
        <v>291.77999999999997</v>
      </c>
      <c r="BO7" s="39">
        <v>270.87</v>
      </c>
      <c r="BP7" s="39">
        <v>118.79</v>
      </c>
      <c r="BQ7" s="39">
        <v>115.16</v>
      </c>
      <c r="BR7" s="39">
        <v>115.37</v>
      </c>
      <c r="BS7" s="39">
        <v>114.78</v>
      </c>
      <c r="BT7" s="39">
        <v>112.74</v>
      </c>
      <c r="BU7" s="39">
        <v>100.16</v>
      </c>
      <c r="BV7" s="39">
        <v>100.07</v>
      </c>
      <c r="BW7" s="39">
        <v>106.22</v>
      </c>
      <c r="BX7" s="39">
        <v>106.69</v>
      </c>
      <c r="BY7" s="39">
        <v>107.61</v>
      </c>
      <c r="BZ7" s="39">
        <v>105.59</v>
      </c>
      <c r="CA7" s="39">
        <v>150.58000000000001</v>
      </c>
      <c r="CB7" s="39">
        <v>145</v>
      </c>
      <c r="CC7" s="39">
        <v>144.4</v>
      </c>
      <c r="CD7" s="39">
        <v>144.82</v>
      </c>
      <c r="CE7" s="39">
        <v>146.85</v>
      </c>
      <c r="CF7" s="39">
        <v>166.17</v>
      </c>
      <c r="CG7" s="39">
        <v>164.93</v>
      </c>
      <c r="CH7" s="39">
        <v>155.22999999999999</v>
      </c>
      <c r="CI7" s="39">
        <v>154.91999999999999</v>
      </c>
      <c r="CJ7" s="39">
        <v>155.69</v>
      </c>
      <c r="CK7" s="39">
        <v>163.27000000000001</v>
      </c>
      <c r="CL7" s="39">
        <v>62.15</v>
      </c>
      <c r="CM7" s="39">
        <v>62.28</v>
      </c>
      <c r="CN7" s="39">
        <v>62.16</v>
      </c>
      <c r="CO7" s="39">
        <v>63.29</v>
      </c>
      <c r="CP7" s="39">
        <v>62.76</v>
      </c>
      <c r="CQ7" s="39">
        <v>62.5</v>
      </c>
      <c r="CR7" s="39">
        <v>62.45</v>
      </c>
      <c r="CS7" s="39">
        <v>62.12</v>
      </c>
      <c r="CT7" s="39">
        <v>62.26</v>
      </c>
      <c r="CU7" s="39">
        <v>62.46</v>
      </c>
      <c r="CV7" s="39">
        <v>59.94</v>
      </c>
      <c r="CW7" s="39">
        <v>90.45</v>
      </c>
      <c r="CX7" s="39">
        <v>91.1</v>
      </c>
      <c r="CY7" s="39">
        <v>90.18</v>
      </c>
      <c r="CZ7" s="39">
        <v>89.5</v>
      </c>
      <c r="DA7" s="39">
        <v>90.31</v>
      </c>
      <c r="DB7" s="39">
        <v>89.62</v>
      </c>
      <c r="DC7" s="39">
        <v>89.76</v>
      </c>
      <c r="DD7" s="39">
        <v>89.45</v>
      </c>
      <c r="DE7" s="39">
        <v>89.5</v>
      </c>
      <c r="DF7" s="39">
        <v>90.62</v>
      </c>
      <c r="DG7" s="39">
        <v>90.22</v>
      </c>
      <c r="DH7" s="39">
        <v>42.97</v>
      </c>
      <c r="DI7" s="39">
        <v>45.05</v>
      </c>
      <c r="DJ7" s="39">
        <v>47.43</v>
      </c>
      <c r="DK7" s="39">
        <v>49.33</v>
      </c>
      <c r="DL7" s="39">
        <v>51.15</v>
      </c>
      <c r="DM7" s="39">
        <v>40.21</v>
      </c>
      <c r="DN7" s="39">
        <v>41.12</v>
      </c>
      <c r="DO7" s="39">
        <v>44.91</v>
      </c>
      <c r="DP7" s="39">
        <v>45.89</v>
      </c>
      <c r="DQ7" s="39">
        <v>48.01</v>
      </c>
      <c r="DR7" s="39">
        <v>47.91</v>
      </c>
      <c r="DS7" s="39">
        <v>1.0900000000000001</v>
      </c>
      <c r="DT7" s="39">
        <v>2.0099999999999998</v>
      </c>
      <c r="DU7" s="39">
        <v>2.11</v>
      </c>
      <c r="DV7" s="39">
        <v>2.87</v>
      </c>
      <c r="DW7" s="39">
        <v>2.82</v>
      </c>
      <c r="DX7" s="39">
        <v>10.19</v>
      </c>
      <c r="DY7" s="39">
        <v>10.9</v>
      </c>
      <c r="DZ7" s="39">
        <v>12.03</v>
      </c>
      <c r="EA7" s="39">
        <v>13.14</v>
      </c>
      <c r="EB7" s="39">
        <v>16.170000000000002</v>
      </c>
      <c r="EC7" s="39">
        <v>15</v>
      </c>
      <c r="ED7" s="39">
        <v>0</v>
      </c>
      <c r="EE7" s="39">
        <v>0</v>
      </c>
      <c r="EF7" s="39">
        <v>0.09</v>
      </c>
      <c r="EG7" s="39">
        <v>0.09</v>
      </c>
      <c r="EH7" s="39">
        <v>0.09</v>
      </c>
      <c r="EI7" s="39">
        <v>0.88</v>
      </c>
      <c r="EJ7" s="39">
        <v>0.85</v>
      </c>
      <c r="EK7" s="39">
        <v>0.75</v>
      </c>
      <c r="EL7" s="39">
        <v>0.95</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2018-01-30T23:36:02Z</cp:lastPrinted>
  <dcterms:created xsi:type="dcterms:W3CDTF">2017-12-25T01:24:05Z</dcterms:created>
  <dcterms:modified xsi:type="dcterms:W3CDTF">2018-02-27T04:29:23Z</dcterms:modified>
</cp:coreProperties>
</file>