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R元年度業務\公営企業\02 公営企業決算統計\19 経営比較分析表について\05 県HP公表\1上水\"/>
    </mc:Choice>
  </mc:AlternateContent>
  <workbookProtection workbookAlgorithmName="SHA-512" workbookHashValue="ZiMjt4oNXklfzg6viOyjzbEzAboZ4wk6XJjPg26ryvmdGKwFEdLWDufXNGpjgvNV9H/7D75Xf01VvqfaKKxUxQ==" workbookSaltValue="MteTdSm2bnMBgYf6Smy1TQ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<sst xmlns="http://schemas.openxmlformats.org/spreadsheetml/2006/main" count="220" uniqueCount="107">
  <si>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</si>
  <si>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</si>
  <si>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</si>
  <si>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</si>
  <si>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</si>
  <si>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</si>
  <si>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</si>
  <si>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</si>
  <si>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</si>
  <si>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</si>
  <si>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</si>
  <si>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</si>
  <si>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</si>
  <si>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</si>
  <si>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</si>
  <si>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</si>
  <si>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</si>
  <si>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</si>
  <si>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</si>
  <si>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</si>
  <si>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</si>
  <si>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</si>
  <si>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</si>
  <si>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</si>
  <si>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</si>
  <si>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</si>
  <si>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</si>
  <si>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</si>
  <si>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</si>
  <si>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</si>
  <si>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</si>
  <si>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</si>
  <si>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</si>
  <si>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</si>
  <si>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</si>
  <si>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</si>
  <si>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</si>
  <si>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</si>
  <si>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</si>
  <si>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</si>
  <si>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</si>
  <si>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</si>
  <si>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</si>
  <si>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</si>
  <si>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</si>
  <si>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</si>
  <si>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</si>
  <si>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</si>
  <si>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</si>
  <si>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</si>
  <si>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</si>
  <si>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</si>
  <si>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</si>
  <si>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</si>
  <si>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</si>
  <si>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</si>
  <si>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</si>
  <si>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</si>
  <si>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</si>
  <si>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</si>
  <si>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</si>
  <si>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</si>
  <si>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</si>
  <si>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</si>
  <si>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</si>
  <si>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</si>
  <si>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</si>
  <si>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</si>
  <si>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</si>
  <si>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</si>
  <si>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</si>
  <si>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</si>
  <si>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</si>
  <si>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</si>
  <si>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</si>
  <si>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</si>
  <si>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</si>
  <si>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</si>
  <si>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</si>
  <si>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</si>
  <si>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</si>
  <si>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</si>
  <si>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</si>
  <si>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</si>
  <si>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</si>
  <si>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</si>
  <si>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</si>
  <si>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</si>
  <si>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</si>
  <si>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</si>
  <si>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</si>
  <si>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</si>
  <si>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小山市</t>
  </si>
  <si>
    <t>法適用</t>
  </si>
  <si>
    <t>水道事業</t>
  </si>
  <si>
    <t>末端給水事業</t>
  </si>
  <si>
    <t>A3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</si>
  <si>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</si>
  <si>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</si>
  <si>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</si>
  <si>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</si>
  <si>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</si>
  <si>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</si>
  <si>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</si>
  <si>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現在は、給水収益は安定し、経常収支比率も高く、経営に必要な経費を料金で賄えている。また、有収率も高く、給水量が収益に結びついている。経営の健全性や効率性から判断して、概ね健全な経営状況であると考えられる。
　一方、資産の老朽化が進んでおり、管路経年化率も今後増加が見込まれることから、計画的に管路の更新を行わなければならない。更新に当たっては、更新費用の縮減、財政負担の平準化、最新技術の導入等に取り組む必要がある。
</t>
    <rPh sb="1" eb="3">
      <t>ゲンザイ</t>
    </rPh>
    <rPh sb="105" eb="107">
      <t>イッポウ</t>
    </rPh>
    <rPh sb="130" eb="132">
      <t>ゾウカ</t>
    </rPh>
    <rPh sb="133" eb="135">
      <t>ミコ</t>
    </rPh>
    <phoneticPr fontId="4"/>
  </si>
  <si>
    <t>　管路経年比率は類似団体平均値を下回っているが、法定耐用年数を超える管路が年々増加していくことが見込まれる。また、管路更新率が0.05％と低く類似団体平均値を下回っている。今後、水道ビジョンに基づき、老朽化及び耐震化の両面から計画的な管路更新の必要がある。</t>
    <rPh sb="48" eb="50">
      <t>ミコ</t>
    </rPh>
    <rPh sb="71" eb="73">
      <t>ルイジ</t>
    </rPh>
    <rPh sb="73" eb="75">
      <t>ダンタイ</t>
    </rPh>
    <rPh sb="75" eb="78">
      <t>ヘイキンチ</t>
    </rPh>
    <rPh sb="79" eb="81">
      <t>シタマワ</t>
    </rPh>
    <rPh sb="86" eb="88">
      <t>コンゴ</t>
    </rPh>
    <phoneticPr fontId="4"/>
  </si>
  <si>
    <t>　平成30年度は、企業の経営状況において重要な指標の一つである経常収支比率が130％を、料金回収率が120％を超え、類似団体平均値を上回っており、今後も健全な経営状況で維持していくことが必要である。
　流動化比率は平成26年度以降増加しており、これは流動資産の増加によるもので、支払能力に問題はないと考える。引き続き健全な運営を確保できるよう努力する。
　企業債残高対給水収益比率は、平成27年度から企業債の借り入れをしていないため、年々減少し、類似団体平均値を下回っている。
　施設利用率は類似団体平均値とほぼ同じであり、施設規模・利用率は概ね適正である。有収率は90％以上で上昇傾向にあり、漏水対策の効果が表れていると考える。</t>
    <rPh sb="1" eb="3">
      <t>ヘイセイ</t>
    </rPh>
    <rPh sb="5" eb="7">
      <t>ネンド</t>
    </rPh>
    <rPh sb="20" eb="22">
      <t>ジュウヨウ</t>
    </rPh>
    <rPh sb="73" eb="75">
      <t>コンゴ</t>
    </rPh>
    <rPh sb="76" eb="78">
      <t>ケンゼン</t>
    </rPh>
    <rPh sb="79" eb="81">
      <t>ケイエイ</t>
    </rPh>
    <rPh sb="81" eb="83">
      <t>ジョウキョウ</t>
    </rPh>
    <rPh sb="84" eb="86">
      <t>イジ</t>
    </rPh>
    <rPh sb="93" eb="95">
      <t>ヒツヨウ</t>
    </rPh>
    <rPh sb="180" eb="181">
      <t>サイ</t>
    </rPh>
    <rPh sb="262" eb="264">
      <t>シセツ</t>
    </rPh>
    <rPh sb="264" eb="266">
      <t>キボ</t>
    </rPh>
    <rPh sb="267" eb="269">
      <t>リヨウ</t>
    </rPh>
    <rPh sb="269" eb="270">
      <t>リツ</t>
    </rPh>
    <rPh sb="271" eb="272">
      <t>オオム</t>
    </rPh>
    <rPh sb="273" eb="275">
      <t>テキセイ</t>
    </rPh>
    <rPh sb="286" eb="288">
      <t>イジョウ</t>
    </rPh>
    <rPh sb="289" eb="291">
      <t>ジョウショウ</t>
    </rPh>
    <rPh sb="291" eb="293">
      <t>ケイコウ</t>
    </rPh>
    <rPh sb="297" eb="299">
      <t>ロウスイ</t>
    </rPh>
    <rPh sb="299" eb="301">
      <t>タイサク</t>
    </rPh>
    <rPh sb="302" eb="304">
      <t>コウカ</t>
    </rPh>
    <rPh sb="305" eb="306">
      <t>アラワ</t>
    </rPh>
    <rPh sb="311" eb="312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</si>
</sst>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0.09</c:v>
                </c:pt>
                <c:pt idx="3">
                  <c:v>0.08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6-4070-8BFC-80449A9AA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0.75</c:v>
                </c:pt>
                <c:pt idx="1">
                  <c:v>0.95</c:v>
                </c:pt>
                <c:pt idx="2">
                  <c:v>0.67</c:v>
                </c:pt>
                <c:pt idx="3">
                  <c:v>0.74</c:v>
                </c:pt>
                <c:pt idx="4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76-4070-8BFC-80449A9AA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62.16</c:v>
                </c:pt>
                <c:pt idx="1">
                  <c:v>63.29</c:v>
                </c:pt>
                <c:pt idx="2">
                  <c:v>62.76</c:v>
                </c:pt>
                <c:pt idx="3">
                  <c:v>63.66</c:v>
                </c:pt>
                <c:pt idx="4">
                  <c:v>62.96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C-4A98-9F82-8B87310D3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62.12</c:v>
                </c:pt>
                <c:pt idx="1">
                  <c:v>62.26</c:v>
                </c:pt>
                <c:pt idx="2">
                  <c:v>62.46</c:v>
                </c:pt>
                <c:pt idx="3">
                  <c:v>62.38</c:v>
                </c:pt>
                <c:pt idx="4">
                  <c:v>62.83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9C-4A98-9F82-8B87310D3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90.18</c:v>
                </c:pt>
                <c:pt idx="1">
                  <c:v>89.5</c:v>
                </c:pt>
                <c:pt idx="2">
                  <c:v>90.31</c:v>
                </c:pt>
                <c:pt idx="3">
                  <c:v>90.85</c:v>
                </c:pt>
                <c:pt idx="4">
                  <c:v>92.15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C-41BC-894E-9087DD7F5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89.45</c:v>
                </c:pt>
                <c:pt idx="1">
                  <c:v>89.5</c:v>
                </c:pt>
                <c:pt idx="2">
                  <c:v>90.62</c:v>
                </c:pt>
                <c:pt idx="3">
                  <c:v>89.17</c:v>
                </c:pt>
                <c:pt idx="4">
                  <c:v>88.86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EC-41BC-894E-9087DD7F5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124.84</c:v>
                </c:pt>
                <c:pt idx="1">
                  <c:v>131.91999999999999</c:v>
                </c:pt>
                <c:pt idx="2">
                  <c:v>128.83000000000001</c:v>
                </c:pt>
                <c:pt idx="3">
                  <c:v>129.27000000000001</c:v>
                </c:pt>
                <c:pt idx="4">
                  <c:v>130.54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9-47DC-8DAB-564C7DEE6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113.11</c:v>
                </c:pt>
                <c:pt idx="1">
                  <c:v>114</c:v>
                </c:pt>
                <c:pt idx="2">
                  <c:v>115.36</c:v>
                </c:pt>
                <c:pt idx="3">
                  <c:v>113.68</c:v>
                </c:pt>
                <c:pt idx="4">
                  <c:v>113.82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19-47DC-8DAB-564C7DEE6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47.43</c:v>
                </c:pt>
                <c:pt idx="1">
                  <c:v>49.33</c:v>
                </c:pt>
                <c:pt idx="2">
                  <c:v>51.15</c:v>
                </c:pt>
                <c:pt idx="3">
                  <c:v>53</c:v>
                </c:pt>
                <c:pt idx="4">
                  <c:v>54.93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D-4F17-B0BA-D3C555BD5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44.91</c:v>
                </c:pt>
                <c:pt idx="1">
                  <c:v>45.89</c:v>
                </c:pt>
                <c:pt idx="2">
                  <c:v>48.01</c:v>
                </c:pt>
                <c:pt idx="3">
                  <c:v>46.99</c:v>
                </c:pt>
                <c:pt idx="4">
                  <c:v>47.89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8D-4F17-B0BA-D3C555BD5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2.11</c:v>
                </c:pt>
                <c:pt idx="1">
                  <c:v>2.87</c:v>
                </c:pt>
                <c:pt idx="2">
                  <c:v>2.82</c:v>
                </c:pt>
                <c:pt idx="3">
                  <c:v>4.1900000000000004</c:v>
                </c:pt>
                <c:pt idx="4">
                  <c:v>5.0599999999999996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E6-4FC0-9689-F5F456418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12.03</c:v>
                </c:pt>
                <c:pt idx="1">
                  <c:v>13.14</c:v>
                </c:pt>
                <c:pt idx="2">
                  <c:v>16.170000000000002</c:v>
                </c:pt>
                <c:pt idx="3">
                  <c:v>15.83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E6-4FC0-9689-F5F456418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BE8-950E-F25D8E4BE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0.03</c:v>
                </c:pt>
                <c:pt idx="2" formatCode="#,##0.00;&quot;△&quot;#,##0.00">
                  <c:v>0</c:v>
                </c:pt>
                <c:pt idx="3">
                  <c:v>0.03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62-4BE8-950E-F25D8E4BE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551.74</c:v>
                </c:pt>
                <c:pt idx="1">
                  <c:v>560.83000000000004</c:v>
                </c:pt>
                <c:pt idx="2">
                  <c:v>664.16</c:v>
                </c:pt>
                <c:pt idx="3">
                  <c:v>790.22</c:v>
                </c:pt>
                <c:pt idx="4">
                  <c:v>925.9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4-403E-8569-3D6E0E95B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344.19</c:v>
                </c:pt>
                <c:pt idx="1">
                  <c:v>352.05</c:v>
                </c:pt>
                <c:pt idx="2">
                  <c:v>311.99</c:v>
                </c:pt>
                <c:pt idx="3">
                  <c:v>337.49</c:v>
                </c:pt>
                <c:pt idx="4">
                  <c:v>335.6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E4-403E-8569-3D6E0E95B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307.11</c:v>
                </c:pt>
                <c:pt idx="1">
                  <c:v>284.43</c:v>
                </c:pt>
                <c:pt idx="2">
                  <c:v>266.12</c:v>
                </c:pt>
                <c:pt idx="3">
                  <c:v>240.86</c:v>
                </c:pt>
                <c:pt idx="4">
                  <c:v>222.09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C5-4474-9EA8-43A58CB69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252.09</c:v>
                </c:pt>
                <c:pt idx="1">
                  <c:v>250.76</c:v>
                </c:pt>
                <c:pt idx="2">
                  <c:v>291.77999999999997</c:v>
                </c:pt>
                <c:pt idx="3">
                  <c:v>265.92</c:v>
                </c:pt>
                <c:pt idx="4">
                  <c:v>258.26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C5-4474-9EA8-43A58CB69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115.37</c:v>
                </c:pt>
                <c:pt idx="1">
                  <c:v>114.78</c:v>
                </c:pt>
                <c:pt idx="2">
                  <c:v>112.74</c:v>
                </c:pt>
                <c:pt idx="3">
                  <c:v>120.59</c:v>
                </c:pt>
                <c:pt idx="4">
                  <c:v>122.95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E-49A7-9DA3-E03E0C52D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106.22</c:v>
                </c:pt>
                <c:pt idx="1">
                  <c:v>106.69</c:v>
                </c:pt>
                <c:pt idx="2">
                  <c:v>107.61</c:v>
                </c:pt>
                <c:pt idx="3">
                  <c:v>105.86</c:v>
                </c:pt>
                <c:pt idx="4">
                  <c:v>106.07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8E-49A7-9DA3-E03E0C52D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144.4</c:v>
                </c:pt>
                <c:pt idx="1">
                  <c:v>144.82</c:v>
                </c:pt>
                <c:pt idx="2">
                  <c:v>146.85</c:v>
                </c:pt>
                <c:pt idx="3">
                  <c:v>137.72999999999999</c:v>
                </c:pt>
                <c:pt idx="4">
                  <c:v>134.77000000000001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A-4C55-B5CD-97128EF8C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155.22999999999999</c:v>
                </c:pt>
                <c:pt idx="1">
                  <c:v>154.91999999999999</c:v>
                </c:pt>
                <c:pt idx="2">
                  <c:v>155.69</c:v>
                </c:pt>
                <c:pt idx="3">
                  <c:v>158.58000000000001</c:v>
                </c:pt>
                <c:pt idx="4">
                  <c:v>159.22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7A-4C55-B5CD-97128EF8C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栃木県　小山市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A3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167480</v>
      </c>
      <c r="AM8" s="70"/>
      <c r="AN8" s="70"/>
      <c r="AO8" s="70"/>
      <c r="AP8" s="70"/>
      <c r="AQ8" s="70"/>
      <c r="AR8" s="70"/>
      <c r="AS8" s="70"/>
      <c r="AT8" s="66">
        <f>データ!$S$6</f>
        <v>171.76</v>
      </c>
      <c r="AU8" s="67"/>
      <c r="AV8" s="67"/>
      <c r="AW8" s="67"/>
      <c r="AX8" s="67"/>
      <c r="AY8" s="67"/>
      <c r="AZ8" s="67"/>
      <c r="BA8" s="67"/>
      <c r="BB8" s="69">
        <f>データ!$T$6</f>
        <v>975.08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78.81</v>
      </c>
      <c r="J10" s="67"/>
      <c r="K10" s="67"/>
      <c r="L10" s="67"/>
      <c r="M10" s="67"/>
      <c r="N10" s="67"/>
      <c r="O10" s="68"/>
      <c r="P10" s="69">
        <f>データ!$P$6</f>
        <v>84.45</v>
      </c>
      <c r="Q10" s="69"/>
      <c r="R10" s="69"/>
      <c r="S10" s="69"/>
      <c r="T10" s="69"/>
      <c r="U10" s="69"/>
      <c r="V10" s="69"/>
      <c r="W10" s="70">
        <f>データ!$Q$6</f>
        <v>3067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141261</v>
      </c>
      <c r="AM10" s="70"/>
      <c r="AN10" s="70"/>
      <c r="AO10" s="70"/>
      <c r="AP10" s="70"/>
      <c r="AQ10" s="70"/>
      <c r="AR10" s="70"/>
      <c r="AS10" s="70"/>
      <c r="AT10" s="66">
        <f>データ!$V$6</f>
        <v>109.3</v>
      </c>
      <c r="AU10" s="67"/>
      <c r="AV10" s="67"/>
      <c r="AW10" s="67"/>
      <c r="AX10" s="67"/>
      <c r="AY10" s="67"/>
      <c r="AZ10" s="67"/>
      <c r="BA10" s="67"/>
      <c r="BB10" s="69">
        <f>データ!$W$6</f>
        <v>1292.42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0" t="s">
        <v>106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0" t="s">
        <v>105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0" t="s">
        <v>104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hqvwsFk2JNOP5q1cqMQ1ACyylvZepU4IQ5dG9KKi8BaAK9SW0if9b+9Y7X4dWlAhLkDOvhJ5iO/JfUNt+POWYQ==" saltValue="/VkPkq5vWOigl+TTdJCLrw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27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52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53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54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55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56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57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58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59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60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61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62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63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15">
      <c r="A6" s="29" t="s">
        <v>91</v>
      </c>
      <c r="B6" s="34">
        <f>B7</f>
        <v>2018</v>
      </c>
      <c r="C6" s="34">
        <f t="shared" ref="C6:W6" si="3">C7</f>
        <v>92088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栃木県　小山市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A3</v>
      </c>
      <c r="M6" s="34" t="str">
        <f t="shared" si="3"/>
        <v>非設置</v>
      </c>
      <c r="N6" s="35" t="str">
        <f t="shared" si="3"/>
        <v>-</v>
      </c>
      <c r="O6" s="35">
        <f t="shared" si="3"/>
        <v>78.81</v>
      </c>
      <c r="P6" s="35">
        <f t="shared" si="3"/>
        <v>84.45</v>
      </c>
      <c r="Q6" s="35">
        <f t="shared" si="3"/>
        <v>3067</v>
      </c>
      <c r="R6" s="35">
        <f t="shared" si="3"/>
        <v>167480</v>
      </c>
      <c r="S6" s="35">
        <f t="shared" si="3"/>
        <v>171.76</v>
      </c>
      <c r="T6" s="35">
        <f t="shared" si="3"/>
        <v>975.08</v>
      </c>
      <c r="U6" s="35">
        <f t="shared" si="3"/>
        <v>141261</v>
      </c>
      <c r="V6" s="35">
        <f t="shared" si="3"/>
        <v>109.3</v>
      </c>
      <c r="W6" s="35">
        <f t="shared" si="3"/>
        <v>1292.42</v>
      </c>
      <c r="X6" s="36">
        <f>IF(X7="",NA(),X7)</f>
        <v>124.84</v>
      </c>
      <c r="Y6" s="36">
        <f t="shared" ref="Y6:AG6" si="4">IF(Y7="",NA(),Y7)</f>
        <v>131.91999999999999</v>
      </c>
      <c r="Z6" s="36">
        <f t="shared" si="4"/>
        <v>128.83000000000001</v>
      </c>
      <c r="AA6" s="36">
        <f t="shared" si="4"/>
        <v>129.27000000000001</v>
      </c>
      <c r="AB6" s="36">
        <f t="shared" si="4"/>
        <v>130.54</v>
      </c>
      <c r="AC6" s="36">
        <f t="shared" si="4"/>
        <v>113.11</v>
      </c>
      <c r="AD6" s="36">
        <f t="shared" si="4"/>
        <v>114</v>
      </c>
      <c r="AE6" s="36">
        <f t="shared" si="4"/>
        <v>115.36</v>
      </c>
      <c r="AF6" s="36">
        <f t="shared" si="4"/>
        <v>113.68</v>
      </c>
      <c r="AG6" s="36">
        <f t="shared" si="4"/>
        <v>113.82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6">
        <f t="shared" si="5"/>
        <v>0.03</v>
      </c>
      <c r="AP6" s="35">
        <f t="shared" si="5"/>
        <v>0</v>
      </c>
      <c r="AQ6" s="36">
        <f t="shared" si="5"/>
        <v>0.03</v>
      </c>
      <c r="AR6" s="35">
        <f t="shared" si="5"/>
        <v>0</v>
      </c>
      <c r="AS6" s="35" t="str">
        <f>IF(AS7="","",IF(AS7="-","【-】","【"&amp;SUBSTITUTE(TEXT(AS7,"#,##0.00"),"-","△")&amp;"】"))</f>
        <v>【1.05】</v>
      </c>
      <c r="AT6" s="36">
        <f>IF(AT7="",NA(),AT7)</f>
        <v>551.74</v>
      </c>
      <c r="AU6" s="36">
        <f t="shared" ref="AU6:BC6" si="6">IF(AU7="",NA(),AU7)</f>
        <v>560.83000000000004</v>
      </c>
      <c r="AV6" s="36">
        <f t="shared" si="6"/>
        <v>664.16</v>
      </c>
      <c r="AW6" s="36">
        <f t="shared" si="6"/>
        <v>790.22</v>
      </c>
      <c r="AX6" s="36">
        <f t="shared" si="6"/>
        <v>925.9</v>
      </c>
      <c r="AY6" s="36">
        <f t="shared" si="6"/>
        <v>344.19</v>
      </c>
      <c r="AZ6" s="36">
        <f t="shared" si="6"/>
        <v>352.05</v>
      </c>
      <c r="BA6" s="36">
        <f t="shared" si="6"/>
        <v>311.99</v>
      </c>
      <c r="BB6" s="36">
        <f t="shared" si="6"/>
        <v>337.49</v>
      </c>
      <c r="BC6" s="36">
        <f t="shared" si="6"/>
        <v>335.6</v>
      </c>
      <c r="BD6" s="35" t="str">
        <f>IF(BD7="","",IF(BD7="-","【-】","【"&amp;SUBSTITUTE(TEXT(BD7,"#,##0.00"),"-","△")&amp;"】"))</f>
        <v>【261.93】</v>
      </c>
      <c r="BE6" s="36">
        <f>IF(BE7="",NA(),BE7)</f>
        <v>307.11</v>
      </c>
      <c r="BF6" s="36">
        <f t="shared" ref="BF6:BN6" si="7">IF(BF7="",NA(),BF7)</f>
        <v>284.43</v>
      </c>
      <c r="BG6" s="36">
        <f t="shared" si="7"/>
        <v>266.12</v>
      </c>
      <c r="BH6" s="36">
        <f t="shared" si="7"/>
        <v>240.86</v>
      </c>
      <c r="BI6" s="36">
        <f t="shared" si="7"/>
        <v>222.09</v>
      </c>
      <c r="BJ6" s="36">
        <f t="shared" si="7"/>
        <v>252.09</v>
      </c>
      <c r="BK6" s="36">
        <f t="shared" si="7"/>
        <v>250.76</v>
      </c>
      <c r="BL6" s="36">
        <f t="shared" si="7"/>
        <v>291.77999999999997</v>
      </c>
      <c r="BM6" s="36">
        <f t="shared" si="7"/>
        <v>265.92</v>
      </c>
      <c r="BN6" s="36">
        <f t="shared" si="7"/>
        <v>258.26</v>
      </c>
      <c r="BO6" s="35" t="str">
        <f>IF(BO7="","",IF(BO7="-","【-】","【"&amp;SUBSTITUTE(TEXT(BO7,"#,##0.00"),"-","△")&amp;"】"))</f>
        <v>【270.46】</v>
      </c>
      <c r="BP6" s="36">
        <f>IF(BP7="",NA(),BP7)</f>
        <v>115.37</v>
      </c>
      <c r="BQ6" s="36">
        <f t="shared" ref="BQ6:BY6" si="8">IF(BQ7="",NA(),BQ7)</f>
        <v>114.78</v>
      </c>
      <c r="BR6" s="36">
        <f t="shared" si="8"/>
        <v>112.74</v>
      </c>
      <c r="BS6" s="36">
        <f t="shared" si="8"/>
        <v>120.59</v>
      </c>
      <c r="BT6" s="36">
        <f t="shared" si="8"/>
        <v>122.95</v>
      </c>
      <c r="BU6" s="36">
        <f t="shared" si="8"/>
        <v>106.22</v>
      </c>
      <c r="BV6" s="36">
        <f t="shared" si="8"/>
        <v>106.69</v>
      </c>
      <c r="BW6" s="36">
        <f t="shared" si="8"/>
        <v>107.61</v>
      </c>
      <c r="BX6" s="36">
        <f t="shared" si="8"/>
        <v>105.86</v>
      </c>
      <c r="BY6" s="36">
        <f t="shared" si="8"/>
        <v>106.07</v>
      </c>
      <c r="BZ6" s="35" t="str">
        <f>IF(BZ7="","",IF(BZ7="-","【-】","【"&amp;SUBSTITUTE(TEXT(BZ7,"#,##0.00"),"-","△")&amp;"】"))</f>
        <v>【103.91】</v>
      </c>
      <c r="CA6" s="36">
        <f>IF(CA7="",NA(),CA7)</f>
        <v>144.4</v>
      </c>
      <c r="CB6" s="36">
        <f t="shared" ref="CB6:CJ6" si="9">IF(CB7="",NA(),CB7)</f>
        <v>144.82</v>
      </c>
      <c r="CC6" s="36">
        <f t="shared" si="9"/>
        <v>146.85</v>
      </c>
      <c r="CD6" s="36">
        <f t="shared" si="9"/>
        <v>137.72999999999999</v>
      </c>
      <c r="CE6" s="36">
        <f t="shared" si="9"/>
        <v>134.77000000000001</v>
      </c>
      <c r="CF6" s="36">
        <f t="shared" si="9"/>
        <v>155.22999999999999</v>
      </c>
      <c r="CG6" s="36">
        <f t="shared" si="9"/>
        <v>154.91999999999999</v>
      </c>
      <c r="CH6" s="36">
        <f t="shared" si="9"/>
        <v>155.69</v>
      </c>
      <c r="CI6" s="36">
        <f t="shared" si="9"/>
        <v>158.58000000000001</v>
      </c>
      <c r="CJ6" s="36">
        <f t="shared" si="9"/>
        <v>159.22</v>
      </c>
      <c r="CK6" s="35" t="str">
        <f>IF(CK7="","",IF(CK7="-","【-】","【"&amp;SUBSTITUTE(TEXT(CK7,"#,##0.00"),"-","△")&amp;"】"))</f>
        <v>【167.11】</v>
      </c>
      <c r="CL6" s="36">
        <f>IF(CL7="",NA(),CL7)</f>
        <v>62.16</v>
      </c>
      <c r="CM6" s="36">
        <f t="shared" ref="CM6:CU6" si="10">IF(CM7="",NA(),CM7)</f>
        <v>63.29</v>
      </c>
      <c r="CN6" s="36">
        <f t="shared" si="10"/>
        <v>62.76</v>
      </c>
      <c r="CO6" s="36">
        <f t="shared" si="10"/>
        <v>63.66</v>
      </c>
      <c r="CP6" s="36">
        <f t="shared" si="10"/>
        <v>62.96</v>
      </c>
      <c r="CQ6" s="36">
        <f t="shared" si="10"/>
        <v>62.12</v>
      </c>
      <c r="CR6" s="36">
        <f t="shared" si="10"/>
        <v>62.26</v>
      </c>
      <c r="CS6" s="36">
        <f t="shared" si="10"/>
        <v>62.46</v>
      </c>
      <c r="CT6" s="36">
        <f t="shared" si="10"/>
        <v>62.38</v>
      </c>
      <c r="CU6" s="36">
        <f t="shared" si="10"/>
        <v>62.83</v>
      </c>
      <c r="CV6" s="35" t="str">
        <f>IF(CV7="","",IF(CV7="-","【-】","【"&amp;SUBSTITUTE(TEXT(CV7,"#,##0.00"),"-","△")&amp;"】"))</f>
        <v>【60.27】</v>
      </c>
      <c r="CW6" s="36">
        <f>IF(CW7="",NA(),CW7)</f>
        <v>90.18</v>
      </c>
      <c r="CX6" s="36">
        <f t="shared" ref="CX6:DF6" si="11">IF(CX7="",NA(),CX7)</f>
        <v>89.5</v>
      </c>
      <c r="CY6" s="36">
        <f t="shared" si="11"/>
        <v>90.31</v>
      </c>
      <c r="CZ6" s="36">
        <f t="shared" si="11"/>
        <v>90.85</v>
      </c>
      <c r="DA6" s="36">
        <f t="shared" si="11"/>
        <v>92.15</v>
      </c>
      <c r="DB6" s="36">
        <f t="shared" si="11"/>
        <v>89.45</v>
      </c>
      <c r="DC6" s="36">
        <f t="shared" si="11"/>
        <v>89.5</v>
      </c>
      <c r="DD6" s="36">
        <f t="shared" si="11"/>
        <v>90.62</v>
      </c>
      <c r="DE6" s="36">
        <f t="shared" si="11"/>
        <v>89.17</v>
      </c>
      <c r="DF6" s="36">
        <f t="shared" si="11"/>
        <v>88.86</v>
      </c>
      <c r="DG6" s="35" t="str">
        <f>IF(DG7="","",IF(DG7="-","【-】","【"&amp;SUBSTITUTE(TEXT(DG7,"#,##0.00"),"-","△")&amp;"】"))</f>
        <v>【89.92】</v>
      </c>
      <c r="DH6" s="36">
        <f>IF(DH7="",NA(),DH7)</f>
        <v>47.43</v>
      </c>
      <c r="DI6" s="36">
        <f t="shared" ref="DI6:DQ6" si="12">IF(DI7="",NA(),DI7)</f>
        <v>49.33</v>
      </c>
      <c r="DJ6" s="36">
        <f t="shared" si="12"/>
        <v>51.15</v>
      </c>
      <c r="DK6" s="36">
        <f t="shared" si="12"/>
        <v>53</v>
      </c>
      <c r="DL6" s="36">
        <f t="shared" si="12"/>
        <v>54.93</v>
      </c>
      <c r="DM6" s="36">
        <f t="shared" si="12"/>
        <v>44.91</v>
      </c>
      <c r="DN6" s="36">
        <f t="shared" si="12"/>
        <v>45.89</v>
      </c>
      <c r="DO6" s="36">
        <f t="shared" si="12"/>
        <v>48.01</v>
      </c>
      <c r="DP6" s="36">
        <f t="shared" si="12"/>
        <v>46.99</v>
      </c>
      <c r="DQ6" s="36">
        <f t="shared" si="12"/>
        <v>47.89</v>
      </c>
      <c r="DR6" s="35" t="str">
        <f>IF(DR7="","",IF(DR7="-","【-】","【"&amp;SUBSTITUTE(TEXT(DR7,"#,##0.00"),"-","△")&amp;"】"))</f>
        <v>【48.85】</v>
      </c>
      <c r="DS6" s="36">
        <f>IF(DS7="",NA(),DS7)</f>
        <v>2.11</v>
      </c>
      <c r="DT6" s="36">
        <f t="shared" ref="DT6:EB6" si="13">IF(DT7="",NA(),DT7)</f>
        <v>2.87</v>
      </c>
      <c r="DU6" s="36">
        <f t="shared" si="13"/>
        <v>2.82</v>
      </c>
      <c r="DV6" s="36">
        <f t="shared" si="13"/>
        <v>4.1900000000000004</v>
      </c>
      <c r="DW6" s="36">
        <f t="shared" si="13"/>
        <v>5.0599999999999996</v>
      </c>
      <c r="DX6" s="36">
        <f t="shared" si="13"/>
        <v>12.03</v>
      </c>
      <c r="DY6" s="36">
        <f t="shared" si="13"/>
        <v>13.14</v>
      </c>
      <c r="DZ6" s="36">
        <f t="shared" si="13"/>
        <v>16.170000000000002</v>
      </c>
      <c r="EA6" s="36">
        <f t="shared" si="13"/>
        <v>15.83</v>
      </c>
      <c r="EB6" s="36">
        <f t="shared" si="13"/>
        <v>16.899999999999999</v>
      </c>
      <c r="EC6" s="35" t="str">
        <f>IF(EC7="","",IF(EC7="-","【-】","【"&amp;SUBSTITUTE(TEXT(EC7,"#,##0.00"),"-","△")&amp;"】"))</f>
        <v>【17.80】</v>
      </c>
      <c r="ED6" s="36">
        <f>IF(ED7="",NA(),ED7)</f>
        <v>0.09</v>
      </c>
      <c r="EE6" s="36">
        <f t="shared" ref="EE6:EM6" si="14">IF(EE7="",NA(),EE7)</f>
        <v>0.09</v>
      </c>
      <c r="EF6" s="36">
        <f t="shared" si="14"/>
        <v>0.09</v>
      </c>
      <c r="EG6" s="36">
        <f t="shared" si="14"/>
        <v>0.08</v>
      </c>
      <c r="EH6" s="36">
        <f t="shared" si="14"/>
        <v>0.05</v>
      </c>
      <c r="EI6" s="36">
        <f t="shared" si="14"/>
        <v>0.75</v>
      </c>
      <c r="EJ6" s="36">
        <f t="shared" si="14"/>
        <v>0.95</v>
      </c>
      <c r="EK6" s="36">
        <f t="shared" si="14"/>
        <v>0.67</v>
      </c>
      <c r="EL6" s="36">
        <f t="shared" si="14"/>
        <v>0.74</v>
      </c>
      <c r="EM6" s="36">
        <f t="shared" si="14"/>
        <v>0.72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92088</v>
      </c>
      <c r="D7" s="38">
        <v>46</v>
      </c>
      <c r="E7" s="38">
        <v>1</v>
      </c>
      <c r="F7" s="38">
        <v>0</v>
      </c>
      <c r="G7" s="38">
        <v>1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78.81</v>
      </c>
      <c r="P7" s="39">
        <v>84.45</v>
      </c>
      <c r="Q7" s="39">
        <v>3067</v>
      </c>
      <c r="R7" s="39">
        <v>167480</v>
      </c>
      <c r="S7" s="39">
        <v>171.76</v>
      </c>
      <c r="T7" s="39">
        <v>975.08</v>
      </c>
      <c r="U7" s="39">
        <v>141261</v>
      </c>
      <c r="V7" s="39">
        <v>109.3</v>
      </c>
      <c r="W7" s="39">
        <v>1292.42</v>
      </c>
      <c r="X7" s="39">
        <v>124.84</v>
      </c>
      <c r="Y7" s="39">
        <v>131.91999999999999</v>
      </c>
      <c r="Z7" s="39">
        <v>128.83000000000001</v>
      </c>
      <c r="AA7" s="39">
        <v>129.27000000000001</v>
      </c>
      <c r="AB7" s="39">
        <v>130.54</v>
      </c>
      <c r="AC7" s="39">
        <v>113.11</v>
      </c>
      <c r="AD7" s="39">
        <v>114</v>
      </c>
      <c r="AE7" s="39">
        <v>115.36</v>
      </c>
      <c r="AF7" s="39">
        <v>113.68</v>
      </c>
      <c r="AG7" s="39">
        <v>113.82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0.03</v>
      </c>
      <c r="AP7" s="39">
        <v>0</v>
      </c>
      <c r="AQ7" s="39">
        <v>0.03</v>
      </c>
      <c r="AR7" s="39">
        <v>0</v>
      </c>
      <c r="AS7" s="39">
        <v>1.05</v>
      </c>
      <c r="AT7" s="39">
        <v>551.74</v>
      </c>
      <c r="AU7" s="39">
        <v>560.83000000000004</v>
      </c>
      <c r="AV7" s="39">
        <v>664.16</v>
      </c>
      <c r="AW7" s="39">
        <v>790.22</v>
      </c>
      <c r="AX7" s="39">
        <v>925.9</v>
      </c>
      <c r="AY7" s="39">
        <v>344.19</v>
      </c>
      <c r="AZ7" s="39">
        <v>352.05</v>
      </c>
      <c r="BA7" s="39">
        <v>311.99</v>
      </c>
      <c r="BB7" s="39">
        <v>337.49</v>
      </c>
      <c r="BC7" s="39">
        <v>335.6</v>
      </c>
      <c r="BD7" s="39">
        <v>261.93</v>
      </c>
      <c r="BE7" s="39">
        <v>307.11</v>
      </c>
      <c r="BF7" s="39">
        <v>284.43</v>
      </c>
      <c r="BG7" s="39">
        <v>266.12</v>
      </c>
      <c r="BH7" s="39">
        <v>240.86</v>
      </c>
      <c r="BI7" s="39">
        <v>222.09</v>
      </c>
      <c r="BJ7" s="39">
        <v>252.09</v>
      </c>
      <c r="BK7" s="39">
        <v>250.76</v>
      </c>
      <c r="BL7" s="39">
        <v>291.77999999999997</v>
      </c>
      <c r="BM7" s="39">
        <v>265.92</v>
      </c>
      <c r="BN7" s="39">
        <v>258.26</v>
      </c>
      <c r="BO7" s="39">
        <v>270.45999999999998</v>
      </c>
      <c r="BP7" s="39">
        <v>115.37</v>
      </c>
      <c r="BQ7" s="39">
        <v>114.78</v>
      </c>
      <c r="BR7" s="39">
        <v>112.74</v>
      </c>
      <c r="BS7" s="39">
        <v>120.59</v>
      </c>
      <c r="BT7" s="39">
        <v>122.95</v>
      </c>
      <c r="BU7" s="39">
        <v>106.22</v>
      </c>
      <c r="BV7" s="39">
        <v>106.69</v>
      </c>
      <c r="BW7" s="39">
        <v>107.61</v>
      </c>
      <c r="BX7" s="39">
        <v>105.86</v>
      </c>
      <c r="BY7" s="39">
        <v>106.07</v>
      </c>
      <c r="BZ7" s="39">
        <v>103.91</v>
      </c>
      <c r="CA7" s="39">
        <v>144.4</v>
      </c>
      <c r="CB7" s="39">
        <v>144.82</v>
      </c>
      <c r="CC7" s="39">
        <v>146.85</v>
      </c>
      <c r="CD7" s="39">
        <v>137.72999999999999</v>
      </c>
      <c r="CE7" s="39">
        <v>134.77000000000001</v>
      </c>
      <c r="CF7" s="39">
        <v>155.22999999999999</v>
      </c>
      <c r="CG7" s="39">
        <v>154.91999999999999</v>
      </c>
      <c r="CH7" s="39">
        <v>155.69</v>
      </c>
      <c r="CI7" s="39">
        <v>158.58000000000001</v>
      </c>
      <c r="CJ7" s="39">
        <v>159.22</v>
      </c>
      <c r="CK7" s="39">
        <v>167.11</v>
      </c>
      <c r="CL7" s="39">
        <v>62.16</v>
      </c>
      <c r="CM7" s="39">
        <v>63.29</v>
      </c>
      <c r="CN7" s="39">
        <v>62.76</v>
      </c>
      <c r="CO7" s="39">
        <v>63.66</v>
      </c>
      <c r="CP7" s="39">
        <v>62.96</v>
      </c>
      <c r="CQ7" s="39">
        <v>62.12</v>
      </c>
      <c r="CR7" s="39">
        <v>62.26</v>
      </c>
      <c r="CS7" s="39">
        <v>62.46</v>
      </c>
      <c r="CT7" s="39">
        <v>62.38</v>
      </c>
      <c r="CU7" s="39">
        <v>62.83</v>
      </c>
      <c r="CV7" s="39">
        <v>60.27</v>
      </c>
      <c r="CW7" s="39">
        <v>90.18</v>
      </c>
      <c r="CX7" s="39">
        <v>89.5</v>
      </c>
      <c r="CY7" s="39">
        <v>90.31</v>
      </c>
      <c r="CZ7" s="39">
        <v>90.85</v>
      </c>
      <c r="DA7" s="39">
        <v>92.15</v>
      </c>
      <c r="DB7" s="39">
        <v>89.45</v>
      </c>
      <c r="DC7" s="39">
        <v>89.5</v>
      </c>
      <c r="DD7" s="39">
        <v>90.62</v>
      </c>
      <c r="DE7" s="39">
        <v>89.17</v>
      </c>
      <c r="DF7" s="39">
        <v>88.86</v>
      </c>
      <c r="DG7" s="39">
        <v>89.92</v>
      </c>
      <c r="DH7" s="39">
        <v>47.43</v>
      </c>
      <c r="DI7" s="39">
        <v>49.33</v>
      </c>
      <c r="DJ7" s="39">
        <v>51.15</v>
      </c>
      <c r="DK7" s="39">
        <v>53</v>
      </c>
      <c r="DL7" s="39">
        <v>54.93</v>
      </c>
      <c r="DM7" s="39">
        <v>44.91</v>
      </c>
      <c r="DN7" s="39">
        <v>45.89</v>
      </c>
      <c r="DO7" s="39">
        <v>48.01</v>
      </c>
      <c r="DP7" s="39">
        <v>46.99</v>
      </c>
      <c r="DQ7" s="39">
        <v>47.89</v>
      </c>
      <c r="DR7" s="39">
        <v>48.85</v>
      </c>
      <c r="DS7" s="39">
        <v>2.11</v>
      </c>
      <c r="DT7" s="39">
        <v>2.87</v>
      </c>
      <c r="DU7" s="39">
        <v>2.82</v>
      </c>
      <c r="DV7" s="39">
        <v>4.1900000000000004</v>
      </c>
      <c r="DW7" s="39">
        <v>5.0599999999999996</v>
      </c>
      <c r="DX7" s="39">
        <v>12.03</v>
      </c>
      <c r="DY7" s="39">
        <v>13.14</v>
      </c>
      <c r="DZ7" s="39">
        <v>16.170000000000002</v>
      </c>
      <c r="EA7" s="39">
        <v>15.83</v>
      </c>
      <c r="EB7" s="39">
        <v>16.899999999999999</v>
      </c>
      <c r="EC7" s="39">
        <v>17.8</v>
      </c>
      <c r="ED7" s="39">
        <v>0.09</v>
      </c>
      <c r="EE7" s="39">
        <v>0.09</v>
      </c>
      <c r="EF7" s="39">
        <v>0.09</v>
      </c>
      <c r="EG7" s="39">
        <v>0.08</v>
      </c>
      <c r="EH7" s="39">
        <v>0.05</v>
      </c>
      <c r="EI7" s="39">
        <v>0.75</v>
      </c>
      <c r="EJ7" s="39">
        <v>0.95</v>
      </c>
      <c r="EK7" s="39">
        <v>0.67</v>
      </c>
      <c r="EL7" s="39">
        <v>0.74</v>
      </c>
      <c r="EM7" s="39">
        <v>0.72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2020-02-26T10:36:56Z</cp:lastPrinted>
  <dcterms:created xsi:type="dcterms:W3CDTF">2019-12-05T04:11:29Z</dcterms:created>
  <dcterms:modified xsi:type="dcterms:W3CDTF">2020-02-26T10:36:59Z</dcterms:modified>
  <cp:category/>
</cp:coreProperties>
</file>