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228281\Desktop\経営比較分析表（公表用）\03公共下水\"/>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<sst xmlns="http://schemas.openxmlformats.org/spreadsheetml/2006/main" count="221" uniqueCount="111">
  <si>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</si>
  <si>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</si>
  <si>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</si>
  <si>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</si>
  <si>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</si>
  <si>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</si>
  <si>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</si>
  <si>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</si>
  <si>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</si>
  <si>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</si>
  <si>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</si>
  <si>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</si>
  <si>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</si>
  <si>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</si>
  <si>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</si>
  <si>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</si>
  <si>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</si>
  <si>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</si>
  <si>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</si>
  <si>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</si>
  <si>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</si>
  <si>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</si>
  <si>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</si>
  <si>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</si>
  <si>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</si>
  <si>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</si>
  <si>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</si>
  <si>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</si>
  <si>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</si>
  <si>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</si>
  <si>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</si>
  <si>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</si>
  <si>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</si>
  <si>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</si>
  <si>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</si>
  <si>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</si>
  <si>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</si>
  <si>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</si>
  <si>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</si>
  <si>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</si>
  <si>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</si>
  <si>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</si>
  <si>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</si>
  <si>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</si>
  <si>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</si>
  <si>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</si>
  <si>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</si>
  <si>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</si>
  <si>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</si>
  <si>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</si>
  <si>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</si>
  <si>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</si>
  <si>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</si>
  <si>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</si>
  <si>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</si>
  <si>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</si>
  <si>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</si>
  <si>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</si>
  <si>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</si>
  <si>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</si>
  <si>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</si>
  <si>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</si>
  <si>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</si>
  <si>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</si>
  <si>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</si>
  <si>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</si>
  <si>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</si>
  <si>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</si>
  <si>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</si>
  <si>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</si>
  <si>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</si>
  <si>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</si>
  <si>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</si>
  <si>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</si>
  <si>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</si>
  <si>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</si>
  <si>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</si>
  <si>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</si>
  <si>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</si>
  <si>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</si>
  <si>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</si>
  <si>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</si>
  <si>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</si>
  <si>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</si>
  <si>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</si>
  <si>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</si>
  <si>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</si>
  <si>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</si>
  <si>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</si>
  <si>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</si>
  <si>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</si>
  <si>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</si>
  <si>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</si>
  <si>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</si>
  <si>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</si>
  <si>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</si>
  <si>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真岡市</t>
  </si>
  <si>
    <t>法非適用</t>
  </si>
  <si>
    <t>下水道事業</t>
  </si>
  <si>
    <t>公共下水道</t>
  </si>
  <si>
    <t>Bd1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</si>
  <si>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</si>
  <si>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</si>
  <si>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</si>
  <si>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</si>
  <si>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</si>
  <si>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</si>
  <si>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</si>
  <si>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①収益的収支比率
 使用可能区域の拡大に伴い使用件数については毎年２％程度の伸びを見せているが、節水志向の高まり等から１件あたりの使用水量については毎年2.5％前後の減少傾向となっている。なお、使用料全体では微増で推移している。収益的収支比率の平成２３年度から平成２５年度までの期間については借換債の影響から一時的に数値が悪化しているが全体では上昇傾向にある。ただし５年間とも100％を下回り単年度収支が赤字となっている。
④企業債残高事業規模比率
 新規発行債より毎年度の償還額が多い状況であるため企業債残高は減少傾向にある。使用料収入（事業規模）も微増となっていることから近年は指標が好転している状況にある。
⑤経費回収率
 汚水処理費に対し使用料収入が同額程度となっており経費回収率は100％前後の数値で推移している。
⑥汚水処理原価
 150円台で推移しており類似団体平均値より低い状態である。
⑦施設利用率
　処理水量については微増で推移しているが、処理可能水量に対する比率である施設利用率については、全国平均と比較し5％以上低い状態である。
⑧水洗化率
水洗化率については微増で推移しており、全国平均と比較し1.98ポイント上回っている状況である。
</t>
    <phoneticPr fontId="4"/>
  </si>
  <si>
    <t>　管渠改善率については0％ではあるが、毎年TVカメラによる管路内調査やマンホールの目視調査を行い、改修等を行って長寿命化を図っているところである。今後、管渠等の老朽化が進行していくことが想定されるため、管渠更新工事を検討していく必要がある。</t>
    <phoneticPr fontId="4"/>
  </si>
  <si>
    <t xml:space="preserve">　経費回収率が90％台で推移しているが、今後供用開始区域が増えることから使用料収入の増加が見込まれるので、経費回収率は改善していく見込み。
　収益的収支比率は改善傾向にはあるが、依然として単年度収支が赤字となっている。また、企業債残高が事業規模の10倍程度であることからも、より一層の維持管理経費の削減や投資の効率化及び接続率向上の取り組みが必要である。
　施設の老朽化の状況については、水処理センターが現在長寿命化事業を平成３１年度までの予定で進めている。なお、二宮水処理センターについても順次整備予定である。また、管渠施設についても今後ストックマネジメントを策定し更新工事を検討する予定である。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</si>
</sst>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formatCode="#,##0.00;&quot;△&quot;#,##0.00">
                  <c:v>0</c:v>
                </c:pt>
                <c:pt idx="1">
                  <c:v>0.01</c:v>
                </c:pt>
                <c:pt idx="2">
                  <c:v>0.01</c:v>
                </c:pt>
                <c:pt idx="3">
                  <c:v>0.01</c:v>
                </c:pt>
                <c:pt idx="4" formatCode="#,##0.00;&quot;△&quot;#,##0.00">
                  <c:v>0</c:v>
                </c:pt>
              </c:numCache>
            </c:numRef>
          </c:val>
        </c:ser>
        <c:dLbls>
          <c:showLegendKey val="0"/>
          <c:showVal val="0"/>
          <c:showCatName val="0"/>
          <c:showSerName val="0"/>
          <c:showPercent val="0"/>
          <c:showBubbleSize val="0"/>
        </c:dLbls>
        <c:gapWidth val="150"/>
        <c:axId val="113047496"/>
        <c:axId val="150702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0.08</c:v>
                </c:pt>
                <c:pt idx="2">
                  <c:v>7.0000000000000007E-2</c:v>
                </c:pt>
                <c:pt idx="3">
                  <c:v>0.1</c:v>
                </c:pt>
                <c:pt idx="4">
                  <c:v>0.27</c:v>
                </c:pt>
              </c:numCache>
            </c:numRef>
          </c:val>
          <c:smooth val="0"/>
        </c:ser>
        <c:dLbls>
          <c:showLegendKey val="0"/>
          <c:showVal val="0"/>
          <c:showCatName val="0"/>
          <c:showSerName val="0"/>
          <c:showPercent val="0"/>
          <c:showBubbleSize val="0"/>
        </c:dLbls>
        <c:marker val="1"/>
        <c:smooth val="0"/>
        <c:axId val="113047496"/>
        <c:axId val="150702344"/>
      </c:lineChart>
      <c:dateAx>
        <c:axId val="113047496"/>
        <c:scaling>
          <c:orientation val="minMax"/>
        </c:scaling>
        <c:delete val="1"/>
        <c:axPos val="b"/>
        <c:numFmt formatCode="ge" sourceLinked="1"/>
        <c:majorTickMark val="none"/>
        <c:minorTickMark val="none"/>
        <c:tickLblPos val="none"/>
        <c:crossAx val="150702344"/>
        <c:crosses val="autoZero"/>
        <c:auto val="1"/>
        <c:lblOffset val="100"/>
        <c:baseTimeUnit val="years"/>
      </c:dateAx>
      <c:valAx>
        <c:axId val="150702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047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53.84</c:v>
                </c:pt>
                <c:pt idx="1">
                  <c:v>53.07</c:v>
                </c:pt>
                <c:pt idx="2">
                  <c:v>54.08</c:v>
                </c:pt>
                <c:pt idx="3">
                  <c:v>55.04</c:v>
                </c:pt>
                <c:pt idx="4">
                  <c:v>54.56</c:v>
                </c:pt>
              </c:numCache>
            </c:numRef>
          </c:val>
        </c:ser>
        <c:dLbls>
          <c:showLegendKey val="0"/>
          <c:showVal val="0"/>
          <c:showCatName val="0"/>
          <c:showSerName val="0"/>
          <c:showPercent val="0"/>
          <c:showBubbleSize val="0"/>
        </c:dLbls>
        <c:gapWidth val="150"/>
        <c:axId val="151456064"/>
        <c:axId val="151456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63.88</c:v>
                </c:pt>
                <c:pt idx="1">
                  <c:v>62.27</c:v>
                </c:pt>
                <c:pt idx="2">
                  <c:v>64.12</c:v>
                </c:pt>
                <c:pt idx="3">
                  <c:v>64.87</c:v>
                </c:pt>
                <c:pt idx="4">
                  <c:v>65.62</c:v>
                </c:pt>
              </c:numCache>
            </c:numRef>
          </c:val>
          <c:smooth val="0"/>
        </c:ser>
        <c:dLbls>
          <c:showLegendKey val="0"/>
          <c:showVal val="0"/>
          <c:showCatName val="0"/>
          <c:showSerName val="0"/>
          <c:showPercent val="0"/>
          <c:showBubbleSize val="0"/>
        </c:dLbls>
        <c:marker val="1"/>
        <c:smooth val="0"/>
        <c:axId val="151456064"/>
        <c:axId val="151456456"/>
      </c:lineChart>
      <c:dateAx>
        <c:axId val="151456064"/>
        <c:scaling>
          <c:orientation val="minMax"/>
        </c:scaling>
        <c:delete val="1"/>
        <c:axPos val="b"/>
        <c:numFmt formatCode="ge" sourceLinked="1"/>
        <c:majorTickMark val="none"/>
        <c:minorTickMark val="none"/>
        <c:tickLblPos val="none"/>
        <c:crossAx val="151456456"/>
        <c:crosses val="autoZero"/>
        <c:auto val="1"/>
        <c:lblOffset val="100"/>
        <c:baseTimeUnit val="years"/>
      </c:dateAx>
      <c:valAx>
        <c:axId val="151456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45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92.99</c:v>
                </c:pt>
                <c:pt idx="1">
                  <c:v>93</c:v>
                </c:pt>
                <c:pt idx="2">
                  <c:v>93.63</c:v>
                </c:pt>
                <c:pt idx="3">
                  <c:v>93.3</c:v>
                </c:pt>
                <c:pt idx="4">
                  <c:v>93.42</c:v>
                </c:pt>
              </c:numCache>
            </c:numRef>
          </c:val>
        </c:ser>
        <c:dLbls>
          <c:showLegendKey val="0"/>
          <c:showVal val="0"/>
          <c:showCatName val="0"/>
          <c:showSerName val="0"/>
          <c:showPercent val="0"/>
          <c:showBubbleSize val="0"/>
        </c:dLbls>
        <c:gapWidth val="150"/>
        <c:axId val="151457632"/>
        <c:axId val="151458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86.62</c:v>
                </c:pt>
                <c:pt idx="1">
                  <c:v>90.69</c:v>
                </c:pt>
                <c:pt idx="2">
                  <c:v>90.91</c:v>
                </c:pt>
                <c:pt idx="3">
                  <c:v>91.11</c:v>
                </c:pt>
                <c:pt idx="4">
                  <c:v>91.44</c:v>
                </c:pt>
              </c:numCache>
            </c:numRef>
          </c:val>
          <c:smooth val="0"/>
        </c:ser>
        <c:dLbls>
          <c:showLegendKey val="0"/>
          <c:showVal val="0"/>
          <c:showCatName val="0"/>
          <c:showSerName val="0"/>
          <c:showPercent val="0"/>
          <c:showBubbleSize val="0"/>
        </c:dLbls>
        <c:marker val="1"/>
        <c:smooth val="0"/>
        <c:axId val="151457632"/>
        <c:axId val="151458024"/>
      </c:lineChart>
      <c:dateAx>
        <c:axId val="151457632"/>
        <c:scaling>
          <c:orientation val="minMax"/>
        </c:scaling>
        <c:delete val="1"/>
        <c:axPos val="b"/>
        <c:numFmt formatCode="ge" sourceLinked="1"/>
        <c:majorTickMark val="none"/>
        <c:minorTickMark val="none"/>
        <c:tickLblPos val="none"/>
        <c:crossAx val="151458024"/>
        <c:crosses val="autoZero"/>
        <c:auto val="1"/>
        <c:lblOffset val="100"/>
        <c:baseTimeUnit val="years"/>
      </c:dateAx>
      <c:valAx>
        <c:axId val="151458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45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69.930000000000007</c:v>
                </c:pt>
                <c:pt idx="1">
                  <c:v>65.47</c:v>
                </c:pt>
                <c:pt idx="2">
                  <c:v>72.59</c:v>
                </c:pt>
                <c:pt idx="3">
                  <c:v>86.18</c:v>
                </c:pt>
                <c:pt idx="4">
                  <c:v>82.76</c:v>
                </c:pt>
              </c:numCache>
            </c:numRef>
          </c:val>
        </c:ser>
        <c:dLbls>
          <c:showLegendKey val="0"/>
          <c:showVal val="0"/>
          <c:showCatName val="0"/>
          <c:showSerName val="0"/>
          <c:showPercent val="0"/>
          <c:showBubbleSize val="0"/>
        </c:dLbls>
        <c:gapWidth val="150"/>
        <c:axId val="151199960"/>
        <c:axId val="151505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1199960"/>
        <c:axId val="151505160"/>
      </c:lineChart>
      <c:dateAx>
        <c:axId val="151199960"/>
        <c:scaling>
          <c:orientation val="minMax"/>
        </c:scaling>
        <c:delete val="1"/>
        <c:axPos val="b"/>
        <c:numFmt formatCode="ge" sourceLinked="1"/>
        <c:majorTickMark val="none"/>
        <c:minorTickMark val="none"/>
        <c:tickLblPos val="none"/>
        <c:crossAx val="151505160"/>
        <c:crosses val="autoZero"/>
        <c:auto val="1"/>
        <c:lblOffset val="100"/>
        <c:baseTimeUnit val="years"/>
      </c:dateAx>
      <c:valAx>
        <c:axId val="151505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199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1580480"/>
        <c:axId val="15158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1580480"/>
        <c:axId val="151580864"/>
      </c:lineChart>
      <c:dateAx>
        <c:axId val="151580480"/>
        <c:scaling>
          <c:orientation val="minMax"/>
        </c:scaling>
        <c:delete val="1"/>
        <c:axPos val="b"/>
        <c:numFmt formatCode="ge" sourceLinked="1"/>
        <c:majorTickMark val="none"/>
        <c:minorTickMark val="none"/>
        <c:tickLblPos val="none"/>
        <c:crossAx val="151580864"/>
        <c:crosses val="autoZero"/>
        <c:auto val="1"/>
        <c:lblOffset val="100"/>
        <c:baseTimeUnit val="years"/>
      </c:dateAx>
      <c:valAx>
        <c:axId val="15158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58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1619568"/>
        <c:axId val="15162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1619568"/>
        <c:axId val="151623024"/>
      </c:lineChart>
      <c:dateAx>
        <c:axId val="151619568"/>
        <c:scaling>
          <c:orientation val="minMax"/>
        </c:scaling>
        <c:delete val="1"/>
        <c:axPos val="b"/>
        <c:numFmt formatCode="ge" sourceLinked="1"/>
        <c:majorTickMark val="none"/>
        <c:minorTickMark val="none"/>
        <c:tickLblPos val="none"/>
        <c:crossAx val="151623024"/>
        <c:crosses val="autoZero"/>
        <c:auto val="1"/>
        <c:lblOffset val="100"/>
        <c:baseTimeUnit val="years"/>
      </c:dateAx>
      <c:valAx>
        <c:axId val="15162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61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8917944"/>
        <c:axId val="14891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8917944"/>
        <c:axId val="148918336"/>
      </c:lineChart>
      <c:dateAx>
        <c:axId val="148917944"/>
        <c:scaling>
          <c:orientation val="minMax"/>
        </c:scaling>
        <c:delete val="1"/>
        <c:axPos val="b"/>
        <c:numFmt formatCode="ge" sourceLinked="1"/>
        <c:majorTickMark val="none"/>
        <c:minorTickMark val="none"/>
        <c:tickLblPos val="none"/>
        <c:crossAx val="148918336"/>
        <c:crosses val="autoZero"/>
        <c:auto val="1"/>
        <c:lblOffset val="100"/>
        <c:baseTimeUnit val="years"/>
      </c:dateAx>
      <c:valAx>
        <c:axId val="14891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917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8919512"/>
        <c:axId val="11254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8919512"/>
        <c:axId val="112543120"/>
      </c:lineChart>
      <c:dateAx>
        <c:axId val="148919512"/>
        <c:scaling>
          <c:orientation val="minMax"/>
        </c:scaling>
        <c:delete val="1"/>
        <c:axPos val="b"/>
        <c:numFmt formatCode="ge" sourceLinked="1"/>
        <c:majorTickMark val="none"/>
        <c:minorTickMark val="none"/>
        <c:tickLblPos val="none"/>
        <c:crossAx val="112543120"/>
        <c:crosses val="autoZero"/>
        <c:auto val="1"/>
        <c:lblOffset val="100"/>
        <c:baseTimeUnit val="years"/>
      </c:dateAx>
      <c:valAx>
        <c:axId val="11254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919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1128.27</c:v>
                </c:pt>
                <c:pt idx="1">
                  <c:v>1106.76</c:v>
                </c:pt>
                <c:pt idx="2">
                  <c:v>1084.3599999999999</c:v>
                </c:pt>
                <c:pt idx="3">
                  <c:v>1031.45</c:v>
                </c:pt>
                <c:pt idx="4">
                  <c:v>994.88</c:v>
                </c:pt>
              </c:numCache>
            </c:numRef>
          </c:val>
        </c:ser>
        <c:dLbls>
          <c:showLegendKey val="0"/>
          <c:showVal val="0"/>
          <c:showCatName val="0"/>
          <c:showSerName val="0"/>
          <c:showPercent val="0"/>
          <c:showBubbleSize val="0"/>
        </c:dLbls>
        <c:gapWidth val="150"/>
        <c:axId val="148917552"/>
        <c:axId val="148917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1247.2</c:v>
                </c:pt>
                <c:pt idx="1">
                  <c:v>918.88</c:v>
                </c:pt>
                <c:pt idx="2">
                  <c:v>885.97</c:v>
                </c:pt>
                <c:pt idx="3">
                  <c:v>854.16</c:v>
                </c:pt>
                <c:pt idx="4">
                  <c:v>848.31</c:v>
                </c:pt>
              </c:numCache>
            </c:numRef>
          </c:val>
          <c:smooth val="0"/>
        </c:ser>
        <c:dLbls>
          <c:showLegendKey val="0"/>
          <c:showVal val="0"/>
          <c:showCatName val="0"/>
          <c:showSerName val="0"/>
          <c:showPercent val="0"/>
          <c:showBubbleSize val="0"/>
        </c:dLbls>
        <c:marker val="1"/>
        <c:smooth val="0"/>
        <c:axId val="148917552"/>
        <c:axId val="148917160"/>
      </c:lineChart>
      <c:dateAx>
        <c:axId val="148917552"/>
        <c:scaling>
          <c:orientation val="minMax"/>
        </c:scaling>
        <c:delete val="1"/>
        <c:axPos val="b"/>
        <c:numFmt formatCode="ge" sourceLinked="1"/>
        <c:majorTickMark val="none"/>
        <c:minorTickMark val="none"/>
        <c:tickLblPos val="none"/>
        <c:crossAx val="148917160"/>
        <c:crosses val="autoZero"/>
        <c:auto val="1"/>
        <c:lblOffset val="100"/>
        <c:baseTimeUnit val="years"/>
      </c:dateAx>
      <c:valAx>
        <c:axId val="148917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91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98.01</c:v>
                </c:pt>
                <c:pt idx="1">
                  <c:v>98.72</c:v>
                </c:pt>
                <c:pt idx="2">
                  <c:v>97.22</c:v>
                </c:pt>
                <c:pt idx="3">
                  <c:v>100.45</c:v>
                </c:pt>
                <c:pt idx="4">
                  <c:v>92.58</c:v>
                </c:pt>
              </c:numCache>
            </c:numRef>
          </c:val>
        </c:ser>
        <c:dLbls>
          <c:showLegendKey val="0"/>
          <c:showVal val="0"/>
          <c:showCatName val="0"/>
          <c:showSerName val="0"/>
          <c:showPercent val="0"/>
          <c:showBubbleSize val="0"/>
        </c:dLbls>
        <c:gapWidth val="150"/>
        <c:axId val="151780528"/>
        <c:axId val="151780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77.489999999999995</c:v>
                </c:pt>
                <c:pt idx="1">
                  <c:v>88.2</c:v>
                </c:pt>
                <c:pt idx="2">
                  <c:v>89.94</c:v>
                </c:pt>
                <c:pt idx="3">
                  <c:v>93.13</c:v>
                </c:pt>
                <c:pt idx="4">
                  <c:v>94.38</c:v>
                </c:pt>
              </c:numCache>
            </c:numRef>
          </c:val>
          <c:smooth val="0"/>
        </c:ser>
        <c:dLbls>
          <c:showLegendKey val="0"/>
          <c:showVal val="0"/>
          <c:showCatName val="0"/>
          <c:showSerName val="0"/>
          <c:showPercent val="0"/>
          <c:showBubbleSize val="0"/>
        </c:dLbls>
        <c:marker val="1"/>
        <c:smooth val="0"/>
        <c:axId val="151780528"/>
        <c:axId val="151780920"/>
      </c:lineChart>
      <c:dateAx>
        <c:axId val="151780528"/>
        <c:scaling>
          <c:orientation val="minMax"/>
        </c:scaling>
        <c:delete val="1"/>
        <c:axPos val="b"/>
        <c:numFmt formatCode="ge" sourceLinked="1"/>
        <c:majorTickMark val="none"/>
        <c:minorTickMark val="none"/>
        <c:tickLblPos val="none"/>
        <c:crossAx val="151780920"/>
        <c:crosses val="autoZero"/>
        <c:auto val="1"/>
        <c:lblOffset val="100"/>
        <c:baseTimeUnit val="years"/>
      </c:dateAx>
      <c:valAx>
        <c:axId val="151780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78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150</c:v>
                </c:pt>
                <c:pt idx="1">
                  <c:v>150</c:v>
                </c:pt>
                <c:pt idx="2">
                  <c:v>150</c:v>
                </c:pt>
                <c:pt idx="3">
                  <c:v>150</c:v>
                </c:pt>
                <c:pt idx="4">
                  <c:v>162.86000000000001</c:v>
                </c:pt>
              </c:numCache>
            </c:numRef>
          </c:val>
        </c:ser>
        <c:dLbls>
          <c:showLegendKey val="0"/>
          <c:showVal val="0"/>
          <c:showCatName val="0"/>
          <c:showSerName val="0"/>
          <c:showPercent val="0"/>
          <c:showBubbleSize val="0"/>
        </c:dLbls>
        <c:gapWidth val="150"/>
        <c:axId val="151782096"/>
        <c:axId val="151782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201.25</c:v>
                </c:pt>
                <c:pt idx="1">
                  <c:v>171.78</c:v>
                </c:pt>
                <c:pt idx="2">
                  <c:v>168.57</c:v>
                </c:pt>
                <c:pt idx="3">
                  <c:v>167.97</c:v>
                </c:pt>
                <c:pt idx="4">
                  <c:v>165.45</c:v>
                </c:pt>
              </c:numCache>
            </c:numRef>
          </c:val>
          <c:smooth val="0"/>
        </c:ser>
        <c:dLbls>
          <c:showLegendKey val="0"/>
          <c:showVal val="0"/>
          <c:showCatName val="0"/>
          <c:showSerName val="0"/>
          <c:showPercent val="0"/>
          <c:showBubbleSize val="0"/>
        </c:dLbls>
        <c:marker val="1"/>
        <c:smooth val="0"/>
        <c:axId val="151782096"/>
        <c:axId val="151782488"/>
      </c:lineChart>
      <c:dateAx>
        <c:axId val="151782096"/>
        <c:scaling>
          <c:orientation val="minMax"/>
        </c:scaling>
        <c:delete val="1"/>
        <c:axPos val="b"/>
        <c:numFmt formatCode="ge" sourceLinked="1"/>
        <c:majorTickMark val="none"/>
        <c:minorTickMark val="none"/>
        <c:tickLblPos val="none"/>
        <c:crossAx val="151782488"/>
        <c:crosses val="autoZero"/>
        <c:auto val="1"/>
        <c:lblOffset val="100"/>
        <c:baseTimeUnit val="years"/>
      </c:dateAx>
      <c:valAx>
        <c:axId val="151782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78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1" sqref="B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栃木県　真岡市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Bd1</v>
      </c>
      <c r="X8" s="46"/>
      <c r="Y8" s="46"/>
      <c r="Z8" s="46"/>
      <c r="AA8" s="46"/>
      <c r="AB8" s="46"/>
      <c r="AC8" s="46"/>
      <c r="AD8" s="3"/>
      <c r="AE8" s="3"/>
      <c r="AF8" s="3"/>
      <c r="AG8" s="3"/>
      <c r="AH8" s="3"/>
      <c r="AI8" s="3"/>
      <c r="AJ8" s="3"/>
      <c r="AK8" s="3"/>
      <c r="AL8" s="47">
        <f>データ!R6</f>
        <v>80907</v>
      </c>
      <c r="AM8" s="47"/>
      <c r="AN8" s="47"/>
      <c r="AO8" s="47"/>
      <c r="AP8" s="47"/>
      <c r="AQ8" s="47"/>
      <c r="AR8" s="47"/>
      <c r="AS8" s="47"/>
      <c r="AT8" s="43">
        <f>データ!S6</f>
        <v>167.34</v>
      </c>
      <c r="AU8" s="43"/>
      <c r="AV8" s="43"/>
      <c r="AW8" s="43"/>
      <c r="AX8" s="43"/>
      <c r="AY8" s="43"/>
      <c r="AZ8" s="43"/>
      <c r="BA8" s="43"/>
      <c r="BB8" s="43">
        <f>データ!T6</f>
        <v>483.49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57.15</v>
      </c>
      <c r="Q10" s="43"/>
      <c r="R10" s="43"/>
      <c r="S10" s="43"/>
      <c r="T10" s="43"/>
      <c r="U10" s="43"/>
      <c r="V10" s="43"/>
      <c r="W10" s="43">
        <f>データ!P6</f>
        <v>79.7</v>
      </c>
      <c r="X10" s="43"/>
      <c r="Y10" s="43"/>
      <c r="Z10" s="43"/>
      <c r="AA10" s="43"/>
      <c r="AB10" s="43"/>
      <c r="AC10" s="43"/>
      <c r="AD10" s="47">
        <f>データ!Q6</f>
        <v>2700</v>
      </c>
      <c r="AE10" s="47"/>
      <c r="AF10" s="47"/>
      <c r="AG10" s="47"/>
      <c r="AH10" s="47"/>
      <c r="AI10" s="47"/>
      <c r="AJ10" s="47"/>
      <c r="AK10" s="2"/>
      <c r="AL10" s="47">
        <f>データ!U6</f>
        <v>46199</v>
      </c>
      <c r="AM10" s="47"/>
      <c r="AN10" s="47"/>
      <c r="AO10" s="47"/>
      <c r="AP10" s="47"/>
      <c r="AQ10" s="47"/>
      <c r="AR10" s="47"/>
      <c r="AS10" s="47"/>
      <c r="AT10" s="43">
        <f>データ!V6</f>
        <v>12.24</v>
      </c>
      <c r="AU10" s="43"/>
      <c r="AV10" s="43"/>
      <c r="AW10" s="43"/>
      <c r="AX10" s="43"/>
      <c r="AY10" s="43"/>
      <c r="AZ10" s="43"/>
      <c r="BA10" s="43"/>
      <c r="BB10" s="43">
        <f>データ!W6</f>
        <v>3774.43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92096</v>
      </c>
      <c r="D6" s="31">
        <f t="shared" si="3"/>
        <v>47</v>
      </c>
      <c r="E6" s="31">
        <f t="shared" si="3"/>
        <v>17</v>
      </c>
      <c r="F6" s="31">
        <f t="shared" si="3"/>
        <v>1</v>
      </c>
      <c r="G6" s="31">
        <f t="shared" si="3"/>
        <v>0</v>
      </c>
      <c r="H6" s="31" t="str">
        <f t="shared" si="3"/>
        <v>栃木県　真岡市</v>
      </c>
      <c r="I6" s="31" t="str">
        <f t="shared" si="3"/>
        <v>法非適用</v>
      </c>
      <c r="J6" s="31" t="str">
        <f t="shared" si="3"/>
        <v>下水道事業</v>
      </c>
      <c r="K6" s="31" t="str">
        <f t="shared" si="3"/>
        <v>公共下水道</v>
      </c>
      <c r="L6" s="31" t="str">
        <f t="shared" si="3"/>
        <v>Bd1</v>
      </c>
      <c r="M6" s="32" t="str">
        <f t="shared" si="3"/>
        <v>-</v>
      </c>
      <c r="N6" s="32" t="str">
        <f t="shared" si="3"/>
        <v>該当数値なし</v>
      </c>
      <c r="O6" s="32">
        <f t="shared" si="3"/>
        <v>57.15</v>
      </c>
      <c r="P6" s="32">
        <f t="shared" si="3"/>
        <v>79.7</v>
      </c>
      <c r="Q6" s="32">
        <f t="shared" si="3"/>
        <v>2700</v>
      </c>
      <c r="R6" s="32">
        <f t="shared" si="3"/>
        <v>80907</v>
      </c>
      <c r="S6" s="32">
        <f t="shared" si="3"/>
        <v>167.34</v>
      </c>
      <c r="T6" s="32">
        <f t="shared" si="3"/>
        <v>483.49</v>
      </c>
      <c r="U6" s="32">
        <f t="shared" si="3"/>
        <v>46199</v>
      </c>
      <c r="V6" s="32">
        <f t="shared" si="3"/>
        <v>12.24</v>
      </c>
      <c r="W6" s="32">
        <f t="shared" si="3"/>
        <v>3774.43</v>
      </c>
      <c r="X6" s="33">
        <f>IF(X7="",NA(),X7)</f>
        <v>69.930000000000007</v>
      </c>
      <c r="Y6" s="33">
        <f t="shared" ref="Y6:AG6" si="4">IF(Y7="",NA(),Y7)</f>
        <v>65.47</v>
      </c>
      <c r="Z6" s="33">
        <f t="shared" si="4"/>
        <v>72.59</v>
      </c>
      <c r="AA6" s="33">
        <f t="shared" si="4"/>
        <v>86.18</v>
      </c>
      <c r="AB6" s="33">
        <f t="shared" si="4"/>
        <v>82.76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1128.27</v>
      </c>
      <c r="BF6" s="33">
        <f t="shared" ref="BF6:BN6" si="7">IF(BF7="",NA(),BF7)</f>
        <v>1106.76</v>
      </c>
      <c r="BG6" s="33">
        <f t="shared" si="7"/>
        <v>1084.3599999999999</v>
      </c>
      <c r="BH6" s="33">
        <f t="shared" si="7"/>
        <v>1031.45</v>
      </c>
      <c r="BI6" s="33">
        <f t="shared" si="7"/>
        <v>994.88</v>
      </c>
      <c r="BJ6" s="33">
        <f t="shared" si="7"/>
        <v>1247.2</v>
      </c>
      <c r="BK6" s="33">
        <f t="shared" si="7"/>
        <v>918.88</v>
      </c>
      <c r="BL6" s="33">
        <f t="shared" si="7"/>
        <v>885.97</v>
      </c>
      <c r="BM6" s="33">
        <f t="shared" si="7"/>
        <v>854.16</v>
      </c>
      <c r="BN6" s="33">
        <f t="shared" si="7"/>
        <v>848.31</v>
      </c>
      <c r="BO6" s="32" t="str">
        <f>IF(BO7="","",IF(BO7="-","【-】","【"&amp;SUBSTITUTE(TEXT(BO7,"#,##0.00"),"-","△")&amp;"】"))</f>
        <v>【763.62】</v>
      </c>
      <c r="BP6" s="33">
        <f>IF(BP7="",NA(),BP7)</f>
        <v>98.01</v>
      </c>
      <c r="BQ6" s="33">
        <f t="shared" ref="BQ6:BY6" si="8">IF(BQ7="",NA(),BQ7)</f>
        <v>98.72</v>
      </c>
      <c r="BR6" s="33">
        <f t="shared" si="8"/>
        <v>97.22</v>
      </c>
      <c r="BS6" s="33">
        <f t="shared" si="8"/>
        <v>100.45</v>
      </c>
      <c r="BT6" s="33">
        <f t="shared" si="8"/>
        <v>92.58</v>
      </c>
      <c r="BU6" s="33">
        <f t="shared" si="8"/>
        <v>77.489999999999995</v>
      </c>
      <c r="BV6" s="33">
        <f t="shared" si="8"/>
        <v>88.2</v>
      </c>
      <c r="BW6" s="33">
        <f t="shared" si="8"/>
        <v>89.94</v>
      </c>
      <c r="BX6" s="33">
        <f t="shared" si="8"/>
        <v>93.13</v>
      </c>
      <c r="BY6" s="33">
        <f t="shared" si="8"/>
        <v>94.38</v>
      </c>
      <c r="BZ6" s="32" t="str">
        <f>IF(BZ7="","",IF(BZ7="-","【-】","【"&amp;SUBSTITUTE(TEXT(BZ7,"#,##0.00"),"-","△")&amp;"】"))</f>
        <v>【98.53】</v>
      </c>
      <c r="CA6" s="33">
        <f>IF(CA7="",NA(),CA7)</f>
        <v>150</v>
      </c>
      <c r="CB6" s="33">
        <f t="shared" ref="CB6:CJ6" si="9">IF(CB7="",NA(),CB7)</f>
        <v>150</v>
      </c>
      <c r="CC6" s="33">
        <f t="shared" si="9"/>
        <v>150</v>
      </c>
      <c r="CD6" s="33">
        <f t="shared" si="9"/>
        <v>150</v>
      </c>
      <c r="CE6" s="33">
        <f t="shared" si="9"/>
        <v>162.86000000000001</v>
      </c>
      <c r="CF6" s="33">
        <f t="shared" si="9"/>
        <v>201.25</v>
      </c>
      <c r="CG6" s="33">
        <f t="shared" si="9"/>
        <v>171.78</v>
      </c>
      <c r="CH6" s="33">
        <f t="shared" si="9"/>
        <v>168.57</v>
      </c>
      <c r="CI6" s="33">
        <f t="shared" si="9"/>
        <v>167.97</v>
      </c>
      <c r="CJ6" s="33">
        <f t="shared" si="9"/>
        <v>165.45</v>
      </c>
      <c r="CK6" s="32" t="str">
        <f>IF(CK7="","",IF(CK7="-","【-】","【"&amp;SUBSTITUTE(TEXT(CK7,"#,##0.00"),"-","△")&amp;"】"))</f>
        <v>【139.70】</v>
      </c>
      <c r="CL6" s="33">
        <f>IF(CL7="",NA(),CL7)</f>
        <v>53.84</v>
      </c>
      <c r="CM6" s="33">
        <f t="shared" ref="CM6:CU6" si="10">IF(CM7="",NA(),CM7)</f>
        <v>53.07</v>
      </c>
      <c r="CN6" s="33">
        <f t="shared" si="10"/>
        <v>54.08</v>
      </c>
      <c r="CO6" s="33">
        <f t="shared" si="10"/>
        <v>55.04</v>
      </c>
      <c r="CP6" s="33">
        <f t="shared" si="10"/>
        <v>54.56</v>
      </c>
      <c r="CQ6" s="33">
        <f t="shared" si="10"/>
        <v>63.88</v>
      </c>
      <c r="CR6" s="33">
        <f t="shared" si="10"/>
        <v>62.27</v>
      </c>
      <c r="CS6" s="33">
        <f t="shared" si="10"/>
        <v>64.12</v>
      </c>
      <c r="CT6" s="33">
        <f t="shared" si="10"/>
        <v>64.87</v>
      </c>
      <c r="CU6" s="33">
        <f t="shared" si="10"/>
        <v>65.62</v>
      </c>
      <c r="CV6" s="32" t="str">
        <f>IF(CV7="","",IF(CV7="-","【-】","【"&amp;SUBSTITUTE(TEXT(CV7,"#,##0.00"),"-","△")&amp;"】"))</f>
        <v>【60.01】</v>
      </c>
      <c r="CW6" s="33">
        <f>IF(CW7="",NA(),CW7)</f>
        <v>92.99</v>
      </c>
      <c r="CX6" s="33">
        <f t="shared" ref="CX6:DF6" si="11">IF(CX7="",NA(),CX7)</f>
        <v>93</v>
      </c>
      <c r="CY6" s="33">
        <f t="shared" si="11"/>
        <v>93.63</v>
      </c>
      <c r="CZ6" s="33">
        <f t="shared" si="11"/>
        <v>93.3</v>
      </c>
      <c r="DA6" s="33">
        <f t="shared" si="11"/>
        <v>93.42</v>
      </c>
      <c r="DB6" s="33">
        <f t="shared" si="11"/>
        <v>86.62</v>
      </c>
      <c r="DC6" s="33">
        <f t="shared" si="11"/>
        <v>90.69</v>
      </c>
      <c r="DD6" s="33">
        <f t="shared" si="11"/>
        <v>90.91</v>
      </c>
      <c r="DE6" s="33">
        <f t="shared" si="11"/>
        <v>91.11</v>
      </c>
      <c r="DF6" s="33">
        <f t="shared" si="11"/>
        <v>91.44</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3">
        <f t="shared" ref="EE6:EM6" si="14">IF(EE7="",NA(),EE7)</f>
        <v>0.01</v>
      </c>
      <c r="EF6" s="33">
        <f t="shared" si="14"/>
        <v>0.01</v>
      </c>
      <c r="EG6" s="33">
        <f t="shared" si="14"/>
        <v>0.01</v>
      </c>
      <c r="EH6" s="32">
        <f t="shared" si="14"/>
        <v>0</v>
      </c>
      <c r="EI6" s="33">
        <f t="shared" si="14"/>
        <v>0.05</v>
      </c>
      <c r="EJ6" s="33">
        <f t="shared" si="14"/>
        <v>0.08</v>
      </c>
      <c r="EK6" s="33">
        <f t="shared" si="14"/>
        <v>7.0000000000000007E-2</v>
      </c>
      <c r="EL6" s="33">
        <f t="shared" si="14"/>
        <v>0.1</v>
      </c>
      <c r="EM6" s="33">
        <f t="shared" si="14"/>
        <v>0.27</v>
      </c>
      <c r="EN6" s="32" t="str">
        <f>IF(EN7="","",IF(EN7="-","【-】","【"&amp;SUBSTITUTE(TEXT(EN7,"#,##0.00"),"-","△")&amp;"】"))</f>
        <v>【0.23】</v>
      </c>
    </row>
    <row r="7" spans="1:144" s="34" customFormat="1">
      <c r="A7" s="26"/>
      <c r="B7" s="35">
        <v>2015</v>
      </c>
      <c r="C7" s="35">
        <v>92096</v>
      </c>
      <c r="D7" s="35">
        <v>47</v>
      </c>
      <c r="E7" s="35">
        <v>17</v>
      </c>
      <c r="F7" s="35">
        <v>1</v>
      </c>
      <c r="G7" s="35">
        <v>0</v>
      </c>
      <c r="H7" s="35" t="s">
        <v>96</v>
      </c>
      <c r="I7" s="35" t="s">
        <v>97</v>
      </c>
      <c r="J7" s="35" t="s">
        <v>98</v>
      </c>
      <c r="K7" s="35" t="s">
        <v>99</v>
      </c>
      <c r="L7" s="35" t="s">
        <v>100</v>
      </c>
      <c r="M7" s="36" t="s">
        <v>101</v>
      </c>
      <c r="N7" s="36" t="s">
        <v>102</v>
      </c>
      <c r="O7" s="36">
        <v>57.15</v>
      </c>
      <c r="P7" s="36">
        <v>79.7</v>
      </c>
      <c r="Q7" s="36">
        <v>2700</v>
      </c>
      <c r="R7" s="36">
        <v>80907</v>
      </c>
      <c r="S7" s="36">
        <v>167.34</v>
      </c>
      <c r="T7" s="36">
        <v>483.49</v>
      </c>
      <c r="U7" s="36">
        <v>46199</v>
      </c>
      <c r="V7" s="36">
        <v>12.24</v>
      </c>
      <c r="W7" s="36">
        <v>3774.43</v>
      </c>
      <c r="X7" s="36">
        <v>69.930000000000007</v>
      </c>
      <c r="Y7" s="36">
        <v>65.47</v>
      </c>
      <c r="Z7" s="36">
        <v>72.59</v>
      </c>
      <c r="AA7" s="36">
        <v>86.18</v>
      </c>
      <c r="AB7" s="36">
        <v>82.76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1128.27</v>
      </c>
      <c r="BF7" s="36">
        <v>1106.76</v>
      </c>
      <c r="BG7" s="36">
        <v>1084.3599999999999</v>
      </c>
      <c r="BH7" s="36">
        <v>1031.45</v>
      </c>
      <c r="BI7" s="36">
        <v>994.88</v>
      </c>
      <c r="BJ7" s="36">
        <v>1247.2</v>
      </c>
      <c r="BK7" s="36">
        <v>918.88</v>
      </c>
      <c r="BL7" s="36">
        <v>885.97</v>
      </c>
      <c r="BM7" s="36">
        <v>854.16</v>
      </c>
      <c r="BN7" s="36">
        <v>848.31</v>
      </c>
      <c r="BO7" s="36">
        <v>763.62</v>
      </c>
      <c r="BP7" s="36">
        <v>98.01</v>
      </c>
      <c r="BQ7" s="36">
        <v>98.72</v>
      </c>
      <c r="BR7" s="36">
        <v>97.22</v>
      </c>
      <c r="BS7" s="36">
        <v>100.45</v>
      </c>
      <c r="BT7" s="36">
        <v>92.58</v>
      </c>
      <c r="BU7" s="36">
        <v>77.489999999999995</v>
      </c>
      <c r="BV7" s="36">
        <v>88.2</v>
      </c>
      <c r="BW7" s="36">
        <v>89.94</v>
      </c>
      <c r="BX7" s="36">
        <v>93.13</v>
      </c>
      <c r="BY7" s="36">
        <v>94.38</v>
      </c>
      <c r="BZ7" s="36">
        <v>98.53</v>
      </c>
      <c r="CA7" s="36">
        <v>150</v>
      </c>
      <c r="CB7" s="36">
        <v>150</v>
      </c>
      <c r="CC7" s="36">
        <v>150</v>
      </c>
      <c r="CD7" s="36">
        <v>150</v>
      </c>
      <c r="CE7" s="36">
        <v>162.86000000000001</v>
      </c>
      <c r="CF7" s="36">
        <v>201.25</v>
      </c>
      <c r="CG7" s="36">
        <v>171.78</v>
      </c>
      <c r="CH7" s="36">
        <v>168.57</v>
      </c>
      <c r="CI7" s="36">
        <v>167.97</v>
      </c>
      <c r="CJ7" s="36">
        <v>165.45</v>
      </c>
      <c r="CK7" s="36">
        <v>139.69999999999999</v>
      </c>
      <c r="CL7" s="36">
        <v>53.84</v>
      </c>
      <c r="CM7" s="36">
        <v>53.07</v>
      </c>
      <c r="CN7" s="36">
        <v>54.08</v>
      </c>
      <c r="CO7" s="36">
        <v>55.04</v>
      </c>
      <c r="CP7" s="36">
        <v>54.56</v>
      </c>
      <c r="CQ7" s="36">
        <v>63.88</v>
      </c>
      <c r="CR7" s="36">
        <v>62.27</v>
      </c>
      <c r="CS7" s="36">
        <v>64.12</v>
      </c>
      <c r="CT7" s="36">
        <v>64.87</v>
      </c>
      <c r="CU7" s="36">
        <v>65.62</v>
      </c>
      <c r="CV7" s="36">
        <v>60.01</v>
      </c>
      <c r="CW7" s="36">
        <v>92.99</v>
      </c>
      <c r="CX7" s="36">
        <v>93</v>
      </c>
      <c r="CY7" s="36">
        <v>93.63</v>
      </c>
      <c r="CZ7" s="36">
        <v>93.3</v>
      </c>
      <c r="DA7" s="36">
        <v>93.42</v>
      </c>
      <c r="DB7" s="36">
        <v>86.62</v>
      </c>
      <c r="DC7" s="36">
        <v>90.69</v>
      </c>
      <c r="DD7" s="36">
        <v>90.91</v>
      </c>
      <c r="DE7" s="36">
        <v>91.11</v>
      </c>
      <c r="DF7" s="36">
        <v>91.44</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0.01</v>
      </c>
      <c r="EF7" s="36">
        <v>0.01</v>
      </c>
      <c r="EG7" s="36">
        <v>0.01</v>
      </c>
      <c r="EH7" s="36">
        <v>0</v>
      </c>
      <c r="EI7" s="36">
        <v>0.05</v>
      </c>
      <c r="EJ7" s="36">
        <v>0.08</v>
      </c>
      <c r="EK7" s="36">
        <v>7.0000000000000007E-2</v>
      </c>
      <c r="EL7" s="36">
        <v>0.1</v>
      </c>
      <c r="EM7" s="36">
        <v>0.27</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栃木県</cp:lastModifiedBy>
  <cp:lastPrinted>2017-02-10T08:11:44Z</cp:lastPrinted>
  <dcterms:created xsi:type="dcterms:W3CDTF">2017-02-08T02:46:32Z</dcterms:created>
  <dcterms:modified xsi:type="dcterms:W3CDTF">2017-02-17T05:00:59Z</dcterms:modified>
</cp:coreProperties>
</file>