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6下水（農集）\"/>
    </mc:Choice>
  </mc:AlternateContent>
  <workbookProtection workbookAlgorithmName="SHA-512" workbookHashValue="kyGLOouoVlFwNtkJ66oOi/P98JJ7wPoR1HReKcnfW3F5SOo5qzQg+3nKSQLAV6xDzaZIJRpRLc5SnjsXXKYKSA==" workbookSaltValue="WtjHdTHRcE+ETq5pcWIRHg==" workbookSpinCount="100000" lockStructure="1"/>
  <bookViews>
    <workbookView xWindow="0" yWindow="0" windowWidth="23040" windowHeight="772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<sst xmlns="http://schemas.openxmlformats.org/spreadsheetml/2006/main" count="228" uniqueCount="113">
  <si>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</si>
  <si>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</si>
  <si>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</si>
  <si>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</si>
  <si>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</si>
  <si>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</si>
  <si>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</si>
  <si>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</si>
  <si>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</si>
  <si>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</si>
  <si>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</si>
  <si>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</si>
  <si>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</si>
  <si>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</si>
  <si>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</si>
  <si>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</si>
  <si>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</si>
  <si>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</si>
  <si>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</si>
  <si>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</si>
  <si>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</si>
  <si>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</si>
  <si>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</si>
  <si>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</si>
  <si>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</si>
  <si>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</si>
  <si>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</si>
  <si>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</si>
  <si>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</si>
  <si>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</si>
  <si>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</si>
  <si>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</si>
  <si>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</si>
  <si>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</si>
  <si>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</si>
  <si>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</si>
  <si>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</si>
  <si>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</si>
  <si>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</si>
  <si>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</si>
  <si>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</si>
  <si>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</si>
  <si>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</si>
  <si>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</si>
  <si>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</si>
  <si>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</si>
  <si>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</si>
  <si>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</si>
  <si>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</si>
  <si>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</si>
  <si>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</si>
  <si>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</si>
  <si>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</si>
  <si>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</si>
  <si>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</si>
  <si>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</si>
  <si>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</si>
  <si>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</si>
  <si>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</si>
  <si>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</si>
  <si>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</si>
  <si>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</si>
  <si>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</si>
  <si>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</si>
  <si>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</si>
  <si>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</si>
  <si>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</si>
  <si>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</si>
  <si>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</si>
  <si>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</si>
  <si>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</si>
  <si>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</si>
  <si>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</si>
  <si>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</si>
  <si>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</si>
  <si>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</si>
  <si>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</si>
  <si>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</si>
  <si>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</si>
  <si>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</si>
  <si>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</si>
  <si>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</si>
  <si>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</si>
  <si>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</si>
  <si>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</si>
  <si>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</si>
  <si>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</si>
  <si>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</si>
  <si>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</si>
  <si>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</si>
  <si>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</si>
  <si>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</si>
  <si>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</si>
  <si>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</si>
  <si>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</si>
  <si>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</si>
  <si>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</si>
  <si>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真岡市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</si>
  <si>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</si>
  <si>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</si>
  <si>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</si>
  <si>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</si>
  <si>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</si>
  <si>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</si>
  <si>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</si>
  <si>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</si>
  <si>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</si>
  <si>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</si>
  <si>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</si>
  <si>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</si>
  <si>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比率は100%前後で推移しているが、他会計繰入金に頼ったものであるため、収益率向上に向けた経営改善等の取組みが必要である。
④企業債残高対事業規模比率
　比率は、年々減少しつつあるが、類似団体平均値と比べると大幅に高い状況にある。
　市内11ヶ所の施設整備時の企業債残高が多いためである。
⑤経費回収率
　老朽化による修繕費の増加等により類似団体平均値より低い水準となっているので、料金収入の増加に向けた抜本的な対策が必要である。
⑥汚水処理原価
　以前は類似団体平均値より低く推移していたが、老朽化による修繕費の増加等維持管理費が増えているため、類似団体平均値に追いついてきている。
⑦施設利用率
　類似団体平均値より高い利用率ではあるが、人口減少により供用人口にも減少傾向が見られる。
⑧水洗化率
　類似団体平均値よりはまだ高い水準であるが、100%に向けて普及促進をする必要がある。
　　</t>
    <rPh sb="17" eb="19">
      <t>ゼンゴ</t>
    </rPh>
    <rPh sb="20" eb="22">
      <t>スイイ</t>
    </rPh>
    <rPh sb="35" eb="36">
      <t>タヨ</t>
    </rPh>
    <rPh sb="46" eb="48">
      <t>シュウエキ</t>
    </rPh>
    <rPh sb="48" eb="49">
      <t>リツ</t>
    </rPh>
    <rPh sb="49" eb="51">
      <t>コウジョウ</t>
    </rPh>
    <rPh sb="59" eb="60">
      <t>トウ</t>
    </rPh>
    <rPh sb="112" eb="113">
      <t>クラ</t>
    </rPh>
    <rPh sb="166" eb="169">
      <t>ロウキュウカ</t>
    </rPh>
    <rPh sb="172" eb="175">
      <t>シュウゼンヒ</t>
    </rPh>
    <rPh sb="176" eb="179">
      <t>ゾウカトウ</t>
    </rPh>
    <rPh sb="215" eb="218">
      <t>バッポンテキ</t>
    </rPh>
    <rPh sb="239" eb="241">
      <t>イゼン</t>
    </rPh>
    <rPh sb="251" eb="252">
      <t>ヒク</t>
    </rPh>
    <rPh sb="253" eb="255">
      <t>スイイ</t>
    </rPh>
    <rPh sb="272" eb="273">
      <t>カ</t>
    </rPh>
    <rPh sb="273" eb="274">
      <t>ナド</t>
    </rPh>
    <rPh sb="274" eb="276">
      <t>イジ</t>
    </rPh>
    <rPh sb="276" eb="278">
      <t>カンリ</t>
    </rPh>
    <rPh sb="278" eb="279">
      <t>ヒ</t>
    </rPh>
    <rPh sb="280" eb="281">
      <t>フ</t>
    </rPh>
    <rPh sb="296" eb="297">
      <t>オ</t>
    </rPh>
    <rPh sb="351" eb="353">
      <t>ケイコウ</t>
    </rPh>
    <rPh sb="354" eb="355">
      <t>ミ</t>
    </rPh>
    <phoneticPr fontId="4"/>
  </si>
  <si>
    <t>　平成21年3月で全ての整備事業が完了しているため、新たな管渠整備費用は必要ないが、施設の老朽化による改修費用増大が見込まれる。
　また、現在は適正規模の利用率であるが、今後の人口減少や高齢化に備えた収支比率向上対策の検討が必要である。
　以上の状況をふまえ、今後の改修整備事業等の投資計画においては、企業債残高に極端な増加が生じないよう考慮する必要がある。
　また、適正な使用料収入を確保するため接続率の向上を図り、併せて汚水処理費や維持管理費の削減が必要である。
　具体的な取組として、企業会計を取り入れ財源基盤の強化、経営の健全化を図るとともに、独立している施設同士を統廃合して、いずれは公共下水道に接続することで施設自体の維持費削減を目指す必要がある。</t>
    <rPh sb="55" eb="57">
      <t>ゾウダイ</t>
    </rPh>
    <rPh sb="77" eb="80">
      <t>リヨウリツ</t>
    </rPh>
    <rPh sb="100" eb="102">
      <t>シュウシ</t>
    </rPh>
    <rPh sb="102" eb="104">
      <t>ヒリツ</t>
    </rPh>
    <rPh sb="104" eb="106">
      <t>コウジョウ</t>
    </rPh>
    <rPh sb="250" eb="251">
      <t>ト</t>
    </rPh>
    <rPh sb="252" eb="253">
      <t>イ</t>
    </rPh>
    <rPh sb="276" eb="278">
      <t>ドクリツ</t>
    </rPh>
    <rPh sb="282" eb="284">
      <t>シセツ</t>
    </rPh>
    <rPh sb="284" eb="286">
      <t>ドウシ</t>
    </rPh>
    <rPh sb="287" eb="290">
      <t>トウハイゴウ</t>
    </rPh>
    <rPh sb="297" eb="299">
      <t>コウキョウ</t>
    </rPh>
    <rPh sb="299" eb="302">
      <t>ゲスイドウ</t>
    </rPh>
    <rPh sb="310" eb="312">
      <t>シセツ</t>
    </rPh>
    <rPh sb="312" eb="314">
      <t>ジタイ</t>
    </rPh>
    <rPh sb="315" eb="318">
      <t>イジヒ</t>
    </rPh>
    <rPh sb="318" eb="320">
      <t>サクゲン</t>
    </rPh>
    <rPh sb="321" eb="323">
      <t>メザ</t>
    </rPh>
    <rPh sb="324" eb="326">
      <t>ヒツヨウ</t>
    </rPh>
    <phoneticPr fontId="4"/>
  </si>
  <si>
    <t>　市内11ヶ所の施設の内、最も古いものが昭和62年7月の供用開始のため、耐用年数（50年）を経過した管渠はなく更新は見込んでいない。
　今後は老朽化による破損等の発生が多くなる見込なので、財源確保や長寿命化計画・投資計画に基づく健全な維持管理策の検討が必要である。</t>
    <rPh sb="11" eb="12">
      <t>ウチ</t>
    </rPh>
    <rPh sb="13" eb="14">
      <t>モット</t>
    </rPh>
    <rPh sb="15" eb="16">
      <t>フル</t>
    </rPh>
    <rPh sb="20" eb="22">
      <t>ショウワ</t>
    </rPh>
    <rPh sb="24" eb="25">
      <t>ネン</t>
    </rPh>
    <rPh sb="26" eb="27">
      <t>ガツ</t>
    </rPh>
    <rPh sb="28" eb="30">
      <t>キョウヨウ</t>
    </rPh>
    <rPh sb="30" eb="32">
      <t>カイシ</t>
    </rPh>
    <rPh sb="43" eb="44">
      <t>ネン</t>
    </rPh>
    <rPh sb="58" eb="60">
      <t>ミコ</t>
    </rPh>
    <rPh sb="84" eb="85">
      <t>オオ</t>
    </rPh>
    <rPh sb="111" eb="112">
      <t>モト</t>
    </rPh>
    <rPh sb="114" eb="116">
      <t>ケンゼン</t>
    </rPh>
    <rPh sb="117" eb="119">
      <t>イジ</t>
    </rPh>
    <rPh sb="119" eb="121">
      <t>カンリ</t>
    </rPh>
    <rPh sb="121" eb="122">
      <t>サク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</si>
</sst>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04-4563-973D-C0322A96213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0.44</c:v>
                </c:pt>
                <c:pt idx="4">
                  <c:v>0.04</c:v>
                </c:pt>
              </c:numCache>
            </c:numRef>
          </c:val>
          <c:smooth val="0"/>
          <c:extLst>
            <c:ext xmlns:c16="http://schemas.microsoft.com/office/drawing/2014/chart" uri="{C3380CC4-5D6E-409C-BE32-E72D297353CC}">
              <c16:uniqueId val="{00000001-7004-4563-973D-C0322A96213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92.99</c:v>
                </c:pt>
                <c:pt idx="1">
                  <c:v>79.94</c:v>
                </c:pt>
                <c:pt idx="2">
                  <c:v>81.05</c:v>
                </c:pt>
                <c:pt idx="3">
                  <c:v>80.67</c:v>
                </c:pt>
                <c:pt idx="4">
                  <c:v>80.06</c:v>
                </c:pt>
              </c:numCache>
            </c:numRef>
          </c:val>
          <c:extLst>
            <c:ext xmlns:c16="http://schemas.microsoft.com/office/drawing/2014/chart" uri="{C3380CC4-5D6E-409C-BE32-E72D297353CC}">
              <c16:uniqueId val="{00000000-EDBC-442F-A9CF-178255741F9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56.01</c:v>
                </c:pt>
                <c:pt idx="4">
                  <c:v>56.72</c:v>
                </c:pt>
              </c:numCache>
            </c:numRef>
          </c:val>
          <c:smooth val="0"/>
          <c:extLst>
            <c:ext xmlns:c16="http://schemas.microsoft.com/office/drawing/2014/chart" uri="{C3380CC4-5D6E-409C-BE32-E72D297353CC}">
              <c16:uniqueId val="{00000001-EDBC-442F-A9CF-178255741F9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89.22</c:v>
                </c:pt>
                <c:pt idx="1">
                  <c:v>90.34</c:v>
                </c:pt>
                <c:pt idx="2">
                  <c:v>91.09</c:v>
                </c:pt>
                <c:pt idx="3">
                  <c:v>91.84</c:v>
                </c:pt>
                <c:pt idx="4">
                  <c:v>91.89</c:v>
                </c:pt>
              </c:numCache>
            </c:numRef>
          </c:val>
          <c:extLst>
            <c:ext xmlns:c16="http://schemas.microsoft.com/office/drawing/2014/chart" uri="{C3380CC4-5D6E-409C-BE32-E72D297353CC}">
              <c16:uniqueId val="{00000000-7C96-4C87-BB6D-01432FBCAFE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89.77</c:v>
                </c:pt>
                <c:pt idx="4">
                  <c:v>90.04</c:v>
                </c:pt>
              </c:numCache>
            </c:numRef>
          </c:val>
          <c:smooth val="0"/>
          <c:extLst>
            <c:ext xmlns:c16="http://schemas.microsoft.com/office/drawing/2014/chart" uri="{C3380CC4-5D6E-409C-BE32-E72D297353CC}">
              <c16:uniqueId val="{00000001-7C96-4C87-BB6D-01432FBCAFE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93.89</c:v>
                </c:pt>
                <c:pt idx="1">
                  <c:v>97.45</c:v>
                </c:pt>
                <c:pt idx="2">
                  <c:v>104.48</c:v>
                </c:pt>
                <c:pt idx="3">
                  <c:v>101.23</c:v>
                </c:pt>
                <c:pt idx="4">
                  <c:v>99.32</c:v>
                </c:pt>
              </c:numCache>
            </c:numRef>
          </c:val>
          <c:extLst>
            <c:ext xmlns:c16="http://schemas.microsoft.com/office/drawing/2014/chart" uri="{C3380CC4-5D6E-409C-BE32-E72D297353CC}">
              <c16:uniqueId val="{00000000-8E76-4050-9BE7-F9353186D32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76-4050-9BE7-F9353186D32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A0-47DB-8264-14DE4F5A9E8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A0-47DB-8264-14DE4F5A9E8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45-4CBB-9AFB-749AECC76B8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45-4CBB-9AFB-749AECC76B8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66-477F-8BB6-9868B864320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66-477F-8BB6-9868B864320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0D-427D-8E1A-781F04C43BB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0D-427D-8E1A-781F04C43BB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1816.54</c:v>
                </c:pt>
                <c:pt idx="1">
                  <c:v>1688.61</c:v>
                </c:pt>
                <c:pt idx="2">
                  <c:v>1609.84</c:v>
                </c:pt>
                <c:pt idx="3">
                  <c:v>1498.99</c:v>
                </c:pt>
                <c:pt idx="4">
                  <c:v>1291.49</c:v>
                </c:pt>
              </c:numCache>
            </c:numRef>
          </c:val>
          <c:extLst>
            <c:ext xmlns:c16="http://schemas.microsoft.com/office/drawing/2014/chart" uri="{C3380CC4-5D6E-409C-BE32-E72D297353CC}">
              <c16:uniqueId val="{00000000-BCD4-429D-8829-169F92E1348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684.74</c:v>
                </c:pt>
                <c:pt idx="4">
                  <c:v>654.91999999999996</c:v>
                </c:pt>
              </c:numCache>
            </c:numRef>
          </c:val>
          <c:smooth val="0"/>
          <c:extLst>
            <c:ext xmlns:c16="http://schemas.microsoft.com/office/drawing/2014/chart" uri="{C3380CC4-5D6E-409C-BE32-E72D297353CC}">
              <c16:uniqueId val="{00000001-BCD4-429D-8829-169F92E1348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71.209999999999994</c:v>
                </c:pt>
                <c:pt idx="1">
                  <c:v>67.56</c:v>
                </c:pt>
                <c:pt idx="2">
                  <c:v>50.81</c:v>
                </c:pt>
                <c:pt idx="3">
                  <c:v>59.29</c:v>
                </c:pt>
                <c:pt idx="4">
                  <c:v>62.53</c:v>
                </c:pt>
              </c:numCache>
            </c:numRef>
          </c:val>
          <c:extLst>
            <c:ext xmlns:c16="http://schemas.microsoft.com/office/drawing/2014/chart" uri="{C3380CC4-5D6E-409C-BE32-E72D297353CC}">
              <c16:uniqueId val="{00000000-8045-4736-9C7C-08E75D06698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65.33</c:v>
                </c:pt>
                <c:pt idx="4">
                  <c:v>65.39</c:v>
                </c:pt>
              </c:numCache>
            </c:numRef>
          </c:val>
          <c:smooth val="0"/>
          <c:extLst>
            <c:ext xmlns:c16="http://schemas.microsoft.com/office/drawing/2014/chart" uri="{C3380CC4-5D6E-409C-BE32-E72D297353CC}">
              <c16:uniqueId val="{00000001-8045-4736-9C7C-08E75D06698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190.54</c:v>
                </c:pt>
                <c:pt idx="1">
                  <c:v>202.51</c:v>
                </c:pt>
                <c:pt idx="2">
                  <c:v>274.27</c:v>
                </c:pt>
                <c:pt idx="3">
                  <c:v>233.58</c:v>
                </c:pt>
                <c:pt idx="4">
                  <c:v>223.61</c:v>
                </c:pt>
              </c:numCache>
            </c:numRef>
          </c:val>
          <c:extLst>
            <c:ext xmlns:c16="http://schemas.microsoft.com/office/drawing/2014/chart" uri="{C3380CC4-5D6E-409C-BE32-E72D297353CC}">
              <c16:uniqueId val="{00000000-76ED-4312-89A5-FE24F8FD73D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227.43</c:v>
                </c:pt>
                <c:pt idx="4">
                  <c:v>230.88</c:v>
                </c:pt>
              </c:numCache>
            </c:numRef>
          </c:val>
          <c:smooth val="0"/>
          <c:extLst>
            <c:ext xmlns:c16="http://schemas.microsoft.com/office/drawing/2014/chart" uri="{C3380CC4-5D6E-409C-BE32-E72D297353CC}">
              <c16:uniqueId val="{00000001-76ED-4312-89A5-FE24F8FD73D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真岡市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tr">
        <f>データ!$M$6</f>
        <v>非設置</v>
      </c>
      <c r="AE8" s="49"/>
      <c r="AF8" s="49"/>
      <c r="AG8" s="49"/>
      <c r="AH8" s="49"/>
      <c r="AI8" s="49"/>
      <c r="AJ8" s="49"/>
      <c r="AK8" s="3"/>
      <c r="AL8" s="50">
        <f>データ!S6</f>
        <v>80793</v>
      </c>
      <c r="AM8" s="50"/>
      <c r="AN8" s="50"/>
      <c r="AO8" s="50"/>
      <c r="AP8" s="50"/>
      <c r="AQ8" s="50"/>
      <c r="AR8" s="50"/>
      <c r="AS8" s="50"/>
      <c r="AT8" s="45">
        <f>データ!T6</f>
        <v>167.34</v>
      </c>
      <c r="AU8" s="45"/>
      <c r="AV8" s="45"/>
      <c r="AW8" s="45"/>
      <c r="AX8" s="45"/>
      <c r="AY8" s="45"/>
      <c r="AZ8" s="45"/>
      <c r="BA8" s="45"/>
      <c r="BB8" s="45">
        <f>データ!U6</f>
        <v>482.81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9.7899999999999991</v>
      </c>
      <c r="Q10" s="45"/>
      <c r="R10" s="45"/>
      <c r="S10" s="45"/>
      <c r="T10" s="45"/>
      <c r="U10" s="45"/>
      <c r="V10" s="45"/>
      <c r="W10" s="45">
        <f>データ!Q6</f>
        <v>73.53</v>
      </c>
      <c r="X10" s="45"/>
      <c r="Y10" s="45"/>
      <c r="Z10" s="45"/>
      <c r="AA10" s="45"/>
      <c r="AB10" s="45"/>
      <c r="AC10" s="45"/>
      <c r="AD10" s="50">
        <f>データ!R6</f>
        <v>2700</v>
      </c>
      <c r="AE10" s="50"/>
      <c r="AF10" s="50"/>
      <c r="AG10" s="50"/>
      <c r="AH10" s="50"/>
      <c r="AI10" s="50"/>
      <c r="AJ10" s="50"/>
      <c r="AK10" s="2"/>
      <c r="AL10" s="50">
        <f>データ!V6</f>
        <v>7896</v>
      </c>
      <c r="AM10" s="50"/>
      <c r="AN10" s="50"/>
      <c r="AO10" s="50"/>
      <c r="AP10" s="50"/>
      <c r="AQ10" s="50"/>
      <c r="AR10" s="50"/>
      <c r="AS10" s="50"/>
      <c r="AT10" s="45">
        <f>データ!W6</f>
        <v>5.35</v>
      </c>
      <c r="AU10" s="45"/>
      <c r="AV10" s="45"/>
      <c r="AW10" s="45"/>
      <c r="AX10" s="45"/>
      <c r="AY10" s="45"/>
      <c r="AZ10" s="45"/>
      <c r="BA10" s="45"/>
      <c r="BB10" s="45">
        <f>データ!X6</f>
        <v>1475.89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X0uvaoAGxdra/WJUnsPFyaLCmWXBADUFbxtoyzmBa2DeDNXJYKTBhgpN40E/A0CGE6YIbXfm4B3S72VHZ2iEhA==" saltValue="jCh3ClNOi8QvLbY1Wf2IJ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92096</v>
      </c>
      <c r="D6" s="33">
        <f t="shared" si="3"/>
        <v>47</v>
      </c>
      <c r="E6" s="33">
        <f t="shared" si="3"/>
        <v>17</v>
      </c>
      <c r="F6" s="33">
        <f t="shared" si="3"/>
        <v>5</v>
      </c>
      <c r="G6" s="33">
        <f t="shared" si="3"/>
        <v>0</v>
      </c>
      <c r="H6" s="33" t="str">
        <f t="shared" si="3"/>
        <v>栃木県　真岡市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9.7899999999999991</v>
      </c>
      <c r="Q6" s="34">
        <f t="shared" si="3"/>
        <v>73.53</v>
      </c>
      <c r="R6" s="34">
        <f t="shared" si="3"/>
        <v>2700</v>
      </c>
      <c r="S6" s="34">
        <f t="shared" si="3"/>
        <v>80793</v>
      </c>
      <c r="T6" s="34">
        <f t="shared" si="3"/>
        <v>167.34</v>
      </c>
      <c r="U6" s="34">
        <f t="shared" si="3"/>
        <v>482.81</v>
      </c>
      <c r="V6" s="34">
        <f t="shared" si="3"/>
        <v>7896</v>
      </c>
      <c r="W6" s="34">
        <f t="shared" si="3"/>
        <v>5.35</v>
      </c>
      <c r="X6" s="34">
        <f t="shared" si="3"/>
        <v>1475.89</v>
      </c>
      <c r="Y6" s="35">
        <f>IF(Y7="",NA(),Y7)</f>
        <v>93.89</v>
      </c>
      <c r="Z6" s="35">
        <f t="shared" ref="Z6:AH6" si="4">IF(Z7="",NA(),Z7)</f>
        <v>97.45</v>
      </c>
      <c r="AA6" s="35">
        <f t="shared" si="4"/>
        <v>104.48</v>
      </c>
      <c r="AB6" s="35">
        <f t="shared" si="4"/>
        <v>101.23</v>
      </c>
      <c r="AC6" s="35">
        <f t="shared" si="4"/>
        <v>99.32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1816.54</v>
      </c>
      <c r="BG6" s="35">
        <f t="shared" ref="BG6:BO6" si="7">IF(BG7="",NA(),BG7)</f>
        <v>1688.61</v>
      </c>
      <c r="BH6" s="35">
        <f t="shared" si="7"/>
        <v>1609.84</v>
      </c>
      <c r="BI6" s="35">
        <f t="shared" si="7"/>
        <v>1498.99</v>
      </c>
      <c r="BJ6" s="35">
        <f t="shared" si="7"/>
        <v>1291.49</v>
      </c>
      <c r="BK6" s="35">
        <f t="shared" si="7"/>
        <v>1044.8</v>
      </c>
      <c r="BL6" s="35">
        <f t="shared" si="7"/>
        <v>1081.8</v>
      </c>
      <c r="BM6" s="35">
        <f t="shared" si="7"/>
        <v>974.93</v>
      </c>
      <c r="BN6" s="35">
        <f t="shared" si="7"/>
        <v>684.74</v>
      </c>
      <c r="BO6" s="35">
        <f t="shared" si="7"/>
        <v>654.91999999999996</v>
      </c>
      <c r="BP6" s="34" t="str">
        <f>IF(BP7="","",IF(BP7="-","【-】","【"&amp;SUBSTITUTE(TEXT(BP7,"#,##0.00"),"-","△")&amp;"】"))</f>
        <v>【747.76】</v>
      </c>
      <c r="BQ6" s="35">
        <f>IF(BQ7="",NA(),BQ7)</f>
        <v>71.209999999999994</v>
      </c>
      <c r="BR6" s="35">
        <f t="shared" ref="BR6:BZ6" si="8">IF(BR7="",NA(),BR7)</f>
        <v>67.56</v>
      </c>
      <c r="BS6" s="35">
        <f t="shared" si="8"/>
        <v>50.81</v>
      </c>
      <c r="BT6" s="35">
        <f t="shared" si="8"/>
        <v>59.29</v>
      </c>
      <c r="BU6" s="35">
        <f t="shared" si="8"/>
        <v>62.53</v>
      </c>
      <c r="BV6" s="35">
        <f t="shared" si="8"/>
        <v>50.82</v>
      </c>
      <c r="BW6" s="35">
        <f t="shared" si="8"/>
        <v>52.19</v>
      </c>
      <c r="BX6" s="35">
        <f t="shared" si="8"/>
        <v>55.32</v>
      </c>
      <c r="BY6" s="35">
        <f t="shared" si="8"/>
        <v>65.33</v>
      </c>
      <c r="BZ6" s="35">
        <f t="shared" si="8"/>
        <v>65.39</v>
      </c>
      <c r="CA6" s="34" t="str">
        <f>IF(CA7="","",IF(CA7="-","【-】","【"&amp;SUBSTITUTE(TEXT(CA7,"#,##0.00"),"-","△")&amp;"】"))</f>
        <v>【59.51】</v>
      </c>
      <c r="CB6" s="35">
        <f>IF(CB7="",NA(),CB7)</f>
        <v>190.54</v>
      </c>
      <c r="CC6" s="35">
        <f t="shared" ref="CC6:CK6" si="9">IF(CC7="",NA(),CC7)</f>
        <v>202.51</v>
      </c>
      <c r="CD6" s="35">
        <f t="shared" si="9"/>
        <v>274.27</v>
      </c>
      <c r="CE6" s="35">
        <f t="shared" si="9"/>
        <v>233.58</v>
      </c>
      <c r="CF6" s="35">
        <f t="shared" si="9"/>
        <v>223.61</v>
      </c>
      <c r="CG6" s="35">
        <f t="shared" si="9"/>
        <v>300.52</v>
      </c>
      <c r="CH6" s="35">
        <f t="shared" si="9"/>
        <v>296.14</v>
      </c>
      <c r="CI6" s="35">
        <f t="shared" si="9"/>
        <v>283.17</v>
      </c>
      <c r="CJ6" s="35">
        <f t="shared" si="9"/>
        <v>227.43</v>
      </c>
      <c r="CK6" s="35">
        <f t="shared" si="9"/>
        <v>230.88</v>
      </c>
      <c r="CL6" s="34" t="str">
        <f>IF(CL7="","",IF(CL7="-","【-】","【"&amp;SUBSTITUTE(TEXT(CL7,"#,##0.00"),"-","△")&amp;"】"))</f>
        <v>【261.46】</v>
      </c>
      <c r="CM6" s="35">
        <f>IF(CM7="",NA(),CM7)</f>
        <v>92.99</v>
      </c>
      <c r="CN6" s="35">
        <f t="shared" ref="CN6:CV6" si="10">IF(CN7="",NA(),CN7)</f>
        <v>79.94</v>
      </c>
      <c r="CO6" s="35">
        <f t="shared" si="10"/>
        <v>81.05</v>
      </c>
      <c r="CP6" s="35">
        <f t="shared" si="10"/>
        <v>80.67</v>
      </c>
      <c r="CQ6" s="35">
        <f t="shared" si="10"/>
        <v>80.06</v>
      </c>
      <c r="CR6" s="35">
        <f t="shared" si="10"/>
        <v>53.24</v>
      </c>
      <c r="CS6" s="35">
        <f t="shared" si="10"/>
        <v>52.31</v>
      </c>
      <c r="CT6" s="35">
        <f t="shared" si="10"/>
        <v>60.65</v>
      </c>
      <c r="CU6" s="35">
        <f t="shared" si="10"/>
        <v>56.01</v>
      </c>
      <c r="CV6" s="35">
        <f t="shared" si="10"/>
        <v>56.72</v>
      </c>
      <c r="CW6" s="34" t="str">
        <f>IF(CW7="","",IF(CW7="-","【-】","【"&amp;SUBSTITUTE(TEXT(CW7,"#,##0.00"),"-","△")&amp;"】"))</f>
        <v>【52.23】</v>
      </c>
      <c r="CX6" s="35">
        <f>IF(CX7="",NA(),CX7)</f>
        <v>89.22</v>
      </c>
      <c r="CY6" s="35">
        <f t="shared" ref="CY6:DG6" si="11">IF(CY7="",NA(),CY7)</f>
        <v>90.34</v>
      </c>
      <c r="CZ6" s="35">
        <f t="shared" si="11"/>
        <v>91.09</v>
      </c>
      <c r="DA6" s="35">
        <f t="shared" si="11"/>
        <v>91.84</v>
      </c>
      <c r="DB6" s="35">
        <f t="shared" si="11"/>
        <v>91.89</v>
      </c>
      <c r="DC6" s="35">
        <f t="shared" si="11"/>
        <v>84.07</v>
      </c>
      <c r="DD6" s="35">
        <f t="shared" si="11"/>
        <v>84.32</v>
      </c>
      <c r="DE6" s="35">
        <f t="shared" si="11"/>
        <v>84.58</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0.44</v>
      </c>
      <c r="EN6" s="35">
        <f t="shared" si="14"/>
        <v>0.04</v>
      </c>
      <c r="EO6" s="34" t="str">
        <f>IF(EO7="","",IF(EO7="-","【-】","【"&amp;SUBSTITUTE(TEXT(EO7,"#,##0.00"),"-","△")&amp;"】"))</f>
        <v>【0.02】</v>
      </c>
    </row>
    <row r="7" spans="1:145" s="36" customFormat="1" x14ac:dyDescent="0.15">
      <c r="A7" s="28"/>
      <c r="B7" s="37">
        <v>2018</v>
      </c>
      <c r="C7" s="37">
        <v>92096</v>
      </c>
      <c r="D7" s="37">
        <v>47</v>
      </c>
      <c r="E7" s="37">
        <v>17</v>
      </c>
      <c r="F7" s="37">
        <v>5</v>
      </c>
      <c r="G7" s="37">
        <v>0</v>
      </c>
      <c r="H7" s="37" t="s">
        <v>97</v>
      </c>
      <c r="I7" s="37" t="s">
        <v>98</v>
      </c>
      <c r="J7" s="37" t="s">
        <v>99</v>
      </c>
      <c r="K7" s="37" t="s">
        <v>100</v>
      </c>
      <c r="L7" s="37" t="s">
        <v>101</v>
      </c>
      <c r="M7" s="37" t="s">
        <v>102</v>
      </c>
      <c r="N7" s="38" t="s">
        <v>103</v>
      </c>
      <c r="O7" s="38" t="s">
        <v>104</v>
      </c>
      <c r="P7" s="38">
        <v>9.7899999999999991</v>
      </c>
      <c r="Q7" s="38">
        <v>73.53</v>
      </c>
      <c r="R7" s="38">
        <v>2700</v>
      </c>
      <c r="S7" s="38">
        <v>80793</v>
      </c>
      <c r="T7" s="38">
        <v>167.34</v>
      </c>
      <c r="U7" s="38">
        <v>482.81</v>
      </c>
      <c r="V7" s="38">
        <v>7896</v>
      </c>
      <c r="W7" s="38">
        <v>5.35</v>
      </c>
      <c r="X7" s="38">
        <v>1475.89</v>
      </c>
      <c r="Y7" s="38">
        <v>93.89</v>
      </c>
      <c r="Z7" s="38">
        <v>97.45</v>
      </c>
      <c r="AA7" s="38">
        <v>104.48</v>
      </c>
      <c r="AB7" s="38">
        <v>101.23</v>
      </c>
      <c r="AC7" s="38">
        <v>99.32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1816.54</v>
      </c>
      <c r="BG7" s="38">
        <v>1688.61</v>
      </c>
      <c r="BH7" s="38">
        <v>1609.84</v>
      </c>
      <c r="BI7" s="38">
        <v>1498.99</v>
      </c>
      <c r="BJ7" s="38">
        <v>1291.49</v>
      </c>
      <c r="BK7" s="38">
        <v>1044.8</v>
      </c>
      <c r="BL7" s="38">
        <v>1081.8</v>
      </c>
      <c r="BM7" s="38">
        <v>974.93</v>
      </c>
      <c r="BN7" s="38">
        <v>684.74</v>
      </c>
      <c r="BO7" s="38">
        <v>654.91999999999996</v>
      </c>
      <c r="BP7" s="38">
        <v>747.76</v>
      </c>
      <c r="BQ7" s="38">
        <v>71.209999999999994</v>
      </c>
      <c r="BR7" s="38">
        <v>67.56</v>
      </c>
      <c r="BS7" s="38">
        <v>50.81</v>
      </c>
      <c r="BT7" s="38">
        <v>59.29</v>
      </c>
      <c r="BU7" s="38">
        <v>62.53</v>
      </c>
      <c r="BV7" s="38">
        <v>50.82</v>
      </c>
      <c r="BW7" s="38">
        <v>52.19</v>
      </c>
      <c r="BX7" s="38">
        <v>55.32</v>
      </c>
      <c r="BY7" s="38">
        <v>65.33</v>
      </c>
      <c r="BZ7" s="38">
        <v>65.39</v>
      </c>
      <c r="CA7" s="38">
        <v>59.51</v>
      </c>
      <c r="CB7" s="38">
        <v>190.54</v>
      </c>
      <c r="CC7" s="38">
        <v>202.51</v>
      </c>
      <c r="CD7" s="38">
        <v>274.27</v>
      </c>
      <c r="CE7" s="38">
        <v>233.58</v>
      </c>
      <c r="CF7" s="38">
        <v>223.61</v>
      </c>
      <c r="CG7" s="38">
        <v>300.52</v>
      </c>
      <c r="CH7" s="38">
        <v>296.14</v>
      </c>
      <c r="CI7" s="38">
        <v>283.17</v>
      </c>
      <c r="CJ7" s="38">
        <v>227.43</v>
      </c>
      <c r="CK7" s="38">
        <v>230.88</v>
      </c>
      <c r="CL7" s="38">
        <v>261.45999999999998</v>
      </c>
      <c r="CM7" s="38">
        <v>92.99</v>
      </c>
      <c r="CN7" s="38">
        <v>79.94</v>
      </c>
      <c r="CO7" s="38">
        <v>81.05</v>
      </c>
      <c r="CP7" s="38">
        <v>80.67</v>
      </c>
      <c r="CQ7" s="38">
        <v>80.06</v>
      </c>
      <c r="CR7" s="38">
        <v>53.24</v>
      </c>
      <c r="CS7" s="38">
        <v>52.31</v>
      </c>
      <c r="CT7" s="38">
        <v>60.65</v>
      </c>
      <c r="CU7" s="38">
        <v>56.01</v>
      </c>
      <c r="CV7" s="38">
        <v>56.72</v>
      </c>
      <c r="CW7" s="38">
        <v>52.23</v>
      </c>
      <c r="CX7" s="38">
        <v>89.22</v>
      </c>
      <c r="CY7" s="38">
        <v>90.34</v>
      </c>
      <c r="CZ7" s="38">
        <v>91.09</v>
      </c>
      <c r="DA7" s="38">
        <v>91.84</v>
      </c>
      <c r="DB7" s="38">
        <v>91.89</v>
      </c>
      <c r="DC7" s="38">
        <v>84.07</v>
      </c>
      <c r="DD7" s="38">
        <v>84.32</v>
      </c>
      <c r="DE7" s="38">
        <v>84.58</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2020-01-27T00:32:59Z</cp:lastPrinted>
  <dcterms:created xsi:type="dcterms:W3CDTF">2019-12-05T05:17:47Z</dcterms:created>
  <dcterms:modified xsi:type="dcterms:W3CDTF">2020-02-27T00:16:17Z</dcterms:modified>
  <cp:category/>
</cp:coreProperties>
</file>