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8R1zqa2cCqr8TOkQN9QQhbIKnKT/uxrIwmK3B19jNakjU1El76h4SrDRMD4pdzstJHSzMMu+HZffyvRKcMC/g==" workbookSaltValue="7XBRoRJMbQndETkBSzGa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<sst xmlns="http://schemas.openxmlformats.org/spreadsheetml/2006/main" count="236" uniqueCount="119">
  <si>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</si>
  <si>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</si>
  <si>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</si>
  <si>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</si>
  <si>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</si>
  <si>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</si>
  <si>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</si>
  <si>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</si>
  <si>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</si>
  <si>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</si>
  <si>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</si>
  <si>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</si>
  <si>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</si>
  <si>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</si>
  <si>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</si>
  <si>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</si>
  <si>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</si>
  <si>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</si>
  <si>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</si>
  <si>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</si>
  <si>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</si>
  <si>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</si>
  <si>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</si>
  <si>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</si>
  <si>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</si>
  <si>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</si>
  <si>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</si>
  <si>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</si>
  <si>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</si>
  <si>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</si>
  <si>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</si>
  <si>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</si>
  <si>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</si>
  <si>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</si>
  <si>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</si>
  <si>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</si>
  <si>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</si>
  <si>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</si>
  <si>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</si>
  <si>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</si>
  <si>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</si>
  <si>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</si>
  <si>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</si>
  <si>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</si>
  <si>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</si>
  <si>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</si>
  <si>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</si>
  <si>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</si>
  <si>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</si>
  <si>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</si>
  <si>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</si>
  <si>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</si>
  <si>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</si>
  <si>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</si>
  <si>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</si>
  <si>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</si>
  <si>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</si>
  <si>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</si>
  <si>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</si>
  <si>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</si>
  <si>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</si>
  <si>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</si>
  <si>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</si>
  <si>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</si>
  <si>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</si>
  <si>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</si>
  <si>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</si>
  <si>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</si>
  <si>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</si>
  <si>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</si>
  <si>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</si>
  <si>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</si>
  <si>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</si>
  <si>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</si>
  <si>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</si>
  <si>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</si>
  <si>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</si>
  <si>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</si>
  <si>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</si>
  <si>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</si>
  <si>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</si>
  <si>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</si>
  <si>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</si>
  <si>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</si>
  <si>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</si>
  <si>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</si>
  <si>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</si>
  <si>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</si>
  <si>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</si>
  <si>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</si>
  <si>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</si>
  <si>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</si>
  <si>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</si>
  <si>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</si>
  <si>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</si>
  <si>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</si>
  <si>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</si>
  <si>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</si>
  <si>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</si>
  <si>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</si>
  <si>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</si>
  <si>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</si>
  <si>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</si>
  <si>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</si>
  <si>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</si>
  <si>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</si>
  <si>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</si>
  <si>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</si>
  <si>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</si>
  <si>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</si>
  <si>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</si>
  <si>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</si>
  <si>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</si>
  <si>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</si>
  <si>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</si>
  <si>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</si>
  <si>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市内11ヶ所の施設で最も古いものが昭和62年7月の供用開始なので耐用年数（50年）を経過する管渠はなく更新は見込んでいない。
　今後は老朽化による破損等の発生が多くなる見込みで、個別の施設として管理していくのが難しくなると予想される。
　財源確保や長寿命化計画・投資計画に基づく健全な維持管理策を検討するとともに、早い段階での施設同士の統合や公共下水道への接続等の対策を考えるべきである。</t>
    <rPh sb="11" eb="12">
      <t>モット</t>
    </rPh>
    <rPh sb="13" eb="14">
      <t>フル</t>
    </rPh>
    <rPh sb="18" eb="20">
      <t>ショウワ</t>
    </rPh>
    <rPh sb="22" eb="23">
      <t>ネン</t>
    </rPh>
    <rPh sb="24" eb="25">
      <t>ガツ</t>
    </rPh>
    <rPh sb="26" eb="28">
      <t>キョウヨウ</t>
    </rPh>
    <rPh sb="28" eb="30">
      <t>カイシ</t>
    </rPh>
    <rPh sb="40" eb="41">
      <t>ネン</t>
    </rPh>
    <rPh sb="55" eb="57">
      <t>ミコ</t>
    </rPh>
    <rPh sb="81" eb="82">
      <t>オオ</t>
    </rPh>
    <rPh sb="90" eb="92">
      <t>コベツ</t>
    </rPh>
    <rPh sb="93" eb="95">
      <t>シセツ</t>
    </rPh>
    <rPh sb="98" eb="100">
      <t>カンリ</t>
    </rPh>
    <rPh sb="106" eb="107">
      <t>ムズカ</t>
    </rPh>
    <rPh sb="112" eb="114">
      <t>ヨソウ</t>
    </rPh>
    <rPh sb="137" eb="138">
      <t>モト</t>
    </rPh>
    <rPh sb="140" eb="142">
      <t>ケンゼン</t>
    </rPh>
    <rPh sb="143" eb="145">
      <t>イジ</t>
    </rPh>
    <rPh sb="145" eb="147">
      <t>カンリ</t>
    </rPh>
    <rPh sb="147" eb="148">
      <t>サク</t>
    </rPh>
    <rPh sb="158" eb="159">
      <t>ハヤ</t>
    </rPh>
    <rPh sb="160" eb="162">
      <t>ダンカイ</t>
    </rPh>
    <rPh sb="164" eb="166">
      <t>シセツ</t>
    </rPh>
    <rPh sb="166" eb="168">
      <t>ドウシ</t>
    </rPh>
    <rPh sb="169" eb="171">
      <t>トウゴウ</t>
    </rPh>
    <rPh sb="172" eb="174">
      <t>コウキョウ</t>
    </rPh>
    <rPh sb="174" eb="177">
      <t>ゲスイドウ</t>
    </rPh>
    <rPh sb="179" eb="181">
      <t>セツゾク</t>
    </rPh>
    <rPh sb="181" eb="182">
      <t>トウ</t>
    </rPh>
    <rPh sb="183" eb="185">
      <t>タイサク</t>
    </rPh>
    <rPh sb="186" eb="187">
      <t>カンガ</t>
    </rPh>
    <phoneticPr fontId="4"/>
  </si>
  <si>
    <t>　現在は適正規模の利用率であるが、今後の人口減少や高齢化に備えた収支比率向上対策の検討が必要である。
　今後の改修整備事業等の投資計画においては、企業債残高に極端な増加が生じないよう考慮する必要がある。
　また、適正な使用料収入を確保するため接続率の向上を図り、併せて汚水処理費や維持管理費の削減が必要である。
　令和２年度より地方公営企業法を適用するので、財政基盤の強化、経営の健全化を図る努力が肝要である。</t>
    <rPh sb="9" eb="12">
      <t>リヨウリツ</t>
    </rPh>
    <rPh sb="32" eb="34">
      <t>シュウシ</t>
    </rPh>
    <rPh sb="34" eb="36">
      <t>ヒリツ</t>
    </rPh>
    <rPh sb="36" eb="38">
      <t>コウジョウ</t>
    </rPh>
    <rPh sb="157" eb="159">
      <t>レイワ</t>
    </rPh>
    <rPh sb="160" eb="162">
      <t>ネンド</t>
    </rPh>
    <rPh sb="179" eb="181">
      <t>ザイセイ</t>
    </rPh>
    <rPh sb="196" eb="198">
      <t>ドリョク</t>
    </rPh>
    <rPh sb="199" eb="201">
      <t>カンヨウ</t>
    </rPh>
    <phoneticPr fontId="4"/>
  </si>
  <si>
    <t>①収益的収支比率
　本年度の値が落ち込んでいるのは、公営企業移行のため打ち切り決算を行ったためで、本来の収支は前年並みである。他会計繰入金に頼るところが大きいので、収益率向上に向けた経営改善等の取組みが必要である。　
④企業債残高対事業規模比率
　類似団体平均値と比べて高い状況なのは、市内11ヶ所と施設数が多く当初整備時の企業債残高が多いためである。本年度の上昇は公営企業会計適用債によるもの。
⑤経費回収率
　打ち切り決算の影響で低い値になっているが、本来の値は前年並みである。老朽化による修繕費増加等が目立つので、料金収入の増加に向けた抜本的対策が必要である。
⑥汚水処理原価
　類似団体平均値で推移している。今後も維持管理費が増える見込みのため、この水準を維持する対策が必要である。
⑦施設利用率
　利用率は高い水準を示しているが、今後は人口減少により供用人口にも減少傾向が進むと予想される。
⑧水洗化率
　類似団体平均値よりは高い水準であるが、収支を改善するため100%に向けて普及促進をする必要がある。
　　</t>
    <rPh sb="10" eb="13">
      <t>ホンネンド</t>
    </rPh>
    <rPh sb="16" eb="17">
      <t>オ</t>
    </rPh>
    <rPh sb="18" eb="19">
      <t>コ</t>
    </rPh>
    <rPh sb="26" eb="28">
      <t>コウエイ</t>
    </rPh>
    <rPh sb="28" eb="30">
      <t>キギョウ</t>
    </rPh>
    <rPh sb="30" eb="32">
      <t>イコウ</t>
    </rPh>
    <rPh sb="35" eb="36">
      <t>ウ</t>
    </rPh>
    <rPh sb="37" eb="38">
      <t>キ</t>
    </rPh>
    <rPh sb="39" eb="41">
      <t>ケッサン</t>
    </rPh>
    <rPh sb="42" eb="43">
      <t>オコナ</t>
    </rPh>
    <rPh sb="49" eb="51">
      <t>ホンライ</t>
    </rPh>
    <rPh sb="52" eb="54">
      <t>シュウシ</t>
    </rPh>
    <rPh sb="82" eb="84">
      <t>シュウエキ</t>
    </rPh>
    <rPh sb="84" eb="85">
      <t>リツ</t>
    </rPh>
    <rPh sb="85" eb="87">
      <t>コウジョウ</t>
    </rPh>
    <rPh sb="95" eb="96">
      <t>トウ</t>
    </rPh>
    <rPh sb="132" eb="133">
      <t>クラ</t>
    </rPh>
    <rPh sb="152" eb="153">
      <t>スウ</t>
    </rPh>
    <rPh sb="154" eb="155">
      <t>オオ</t>
    </rPh>
    <rPh sb="156" eb="158">
      <t>トウショ</t>
    </rPh>
    <rPh sb="176" eb="179">
      <t>ホンネンド</t>
    </rPh>
    <rPh sb="180" eb="182">
      <t>ジョウショウ</t>
    </rPh>
    <rPh sb="183" eb="185">
      <t>コウエイ</t>
    </rPh>
    <rPh sb="185" eb="187">
      <t>キギョウ</t>
    </rPh>
    <rPh sb="187" eb="189">
      <t>カイケイ</t>
    </rPh>
    <rPh sb="189" eb="191">
      <t>テキヨウ</t>
    </rPh>
    <rPh sb="191" eb="192">
      <t>サイ</t>
    </rPh>
    <rPh sb="207" eb="208">
      <t>ウ</t>
    </rPh>
    <rPh sb="209" eb="210">
      <t>キ</t>
    </rPh>
    <rPh sb="211" eb="213">
      <t>ケッサン</t>
    </rPh>
    <rPh sb="214" eb="216">
      <t>エイキョウ</t>
    </rPh>
    <rPh sb="217" eb="218">
      <t>ヒク</t>
    </rPh>
    <rPh sb="219" eb="220">
      <t>アタイ</t>
    </rPh>
    <rPh sb="228" eb="230">
      <t>ホンライ</t>
    </rPh>
    <rPh sb="231" eb="232">
      <t>アタイ</t>
    </rPh>
    <rPh sb="235" eb="236">
      <t>ナ</t>
    </rPh>
    <rPh sb="241" eb="244">
      <t>ロウキュウカ</t>
    </rPh>
    <rPh sb="247" eb="250">
      <t>シュウゼンヒ</t>
    </rPh>
    <rPh sb="250" eb="253">
      <t>ゾウカトウ</t>
    </rPh>
    <rPh sb="254" eb="256">
      <t>メダ</t>
    </rPh>
    <rPh sb="271" eb="274">
      <t>バッポンテキ</t>
    </rPh>
    <rPh sb="301" eb="303">
      <t>スイイ</t>
    </rPh>
    <rPh sb="308" eb="310">
      <t>コンゴ</t>
    </rPh>
    <rPh sb="311" eb="313">
      <t>イジ</t>
    </rPh>
    <rPh sb="313" eb="315">
      <t>カンリ</t>
    </rPh>
    <rPh sb="315" eb="316">
      <t>ヒ</t>
    </rPh>
    <rPh sb="317" eb="318">
      <t>フ</t>
    </rPh>
    <rPh sb="320" eb="322">
      <t>ミコ</t>
    </rPh>
    <rPh sb="329" eb="331">
      <t>スイジュン</t>
    </rPh>
    <rPh sb="332" eb="334">
      <t>イジ</t>
    </rPh>
    <rPh sb="336" eb="338">
      <t>タイサク</t>
    </rPh>
    <rPh sb="339" eb="341">
      <t>ヒツヨウ</t>
    </rPh>
    <rPh sb="358" eb="359">
      <t>タカ</t>
    </rPh>
    <rPh sb="360" eb="362">
      <t>スイジュン</t>
    </rPh>
    <rPh sb="363" eb="364">
      <t>シメ</t>
    </rPh>
    <rPh sb="370" eb="372">
      <t>コンゴ</t>
    </rPh>
    <rPh sb="388" eb="390">
      <t>ケイコウ</t>
    </rPh>
    <rPh sb="391" eb="392">
      <t>スス</t>
    </rPh>
    <rPh sb="394" eb="396">
      <t>ヨソウ</t>
    </rPh>
    <rPh sb="427" eb="429">
      <t>シュウシ</t>
    </rPh>
    <rPh sb="430" eb="43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</si>
</sst>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47-4CED-97B4-CB3CBF0848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0.44</c:v>
                </c:pt>
                <c:pt idx="3">
                  <c:v>0.04</c:v>
                </c:pt>
                <c:pt idx="4">
                  <c:v>0.02</c:v>
                </c:pt>
              </c:numCache>
            </c:numRef>
          </c:val>
          <c:smooth val="0"/>
          <c:extLst>
            <c:ext xmlns:c16="http://schemas.microsoft.com/office/drawing/2014/chart" uri="{C3380CC4-5D6E-409C-BE32-E72D297353CC}">
              <c16:uniqueId val="{00000001-7947-4CED-97B4-CB3CBF0848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79.94</c:v>
                </c:pt>
                <c:pt idx="1">
                  <c:v>81.05</c:v>
                </c:pt>
                <c:pt idx="2">
                  <c:v>80.67</c:v>
                </c:pt>
                <c:pt idx="3">
                  <c:v>80.06</c:v>
                </c:pt>
                <c:pt idx="4">
                  <c:v>86.04</c:v>
                </c:pt>
              </c:numCache>
            </c:numRef>
          </c:val>
          <c:extLst>
            <c:ext xmlns:c16="http://schemas.microsoft.com/office/drawing/2014/chart" uri="{C3380CC4-5D6E-409C-BE32-E72D297353CC}">
              <c16:uniqueId val="{00000000-336D-4F76-9218-95945D78CD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56.01</c:v>
                </c:pt>
                <c:pt idx="3">
                  <c:v>56.72</c:v>
                </c:pt>
                <c:pt idx="4">
                  <c:v>54.06</c:v>
                </c:pt>
              </c:numCache>
            </c:numRef>
          </c:val>
          <c:smooth val="0"/>
          <c:extLst>
            <c:ext xmlns:c16="http://schemas.microsoft.com/office/drawing/2014/chart" uri="{C3380CC4-5D6E-409C-BE32-E72D297353CC}">
              <c16:uniqueId val="{00000001-336D-4F76-9218-95945D78CD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90.34</c:v>
                </c:pt>
                <c:pt idx="1">
                  <c:v>91.09</c:v>
                </c:pt>
                <c:pt idx="2">
                  <c:v>91.84</c:v>
                </c:pt>
                <c:pt idx="3">
                  <c:v>91.89</c:v>
                </c:pt>
                <c:pt idx="4">
                  <c:v>92.15</c:v>
                </c:pt>
              </c:numCache>
            </c:numRef>
          </c:val>
          <c:extLst>
            <c:ext xmlns:c16="http://schemas.microsoft.com/office/drawing/2014/chart" uri="{C3380CC4-5D6E-409C-BE32-E72D297353CC}">
              <c16:uniqueId val="{00000000-581E-4DBB-80DF-70B97C3904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89.77</c:v>
                </c:pt>
                <c:pt idx="3">
                  <c:v>90.04</c:v>
                </c:pt>
                <c:pt idx="4">
                  <c:v>90.11</c:v>
                </c:pt>
              </c:numCache>
            </c:numRef>
          </c:val>
          <c:smooth val="0"/>
          <c:extLst>
            <c:ext xmlns:c16="http://schemas.microsoft.com/office/drawing/2014/chart" uri="{C3380CC4-5D6E-409C-BE32-E72D297353CC}">
              <c16:uniqueId val="{00000001-581E-4DBB-80DF-70B97C3904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97.45</c:v>
                </c:pt>
                <c:pt idx="1">
                  <c:v>104.48</c:v>
                </c:pt>
                <c:pt idx="2">
                  <c:v>101.23</c:v>
                </c:pt>
                <c:pt idx="3">
                  <c:v>99.32</c:v>
                </c:pt>
                <c:pt idx="4">
                  <c:v>96.91</c:v>
                </c:pt>
              </c:numCache>
            </c:numRef>
          </c:val>
          <c:extLst>
            <c:ext xmlns:c16="http://schemas.microsoft.com/office/drawing/2014/chart" uri="{C3380CC4-5D6E-409C-BE32-E72D297353CC}">
              <c16:uniqueId val="{00000000-FFEC-4846-BBB0-ECEB5888B2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EC-4846-BBB0-ECEB5888B2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B-48B0-9C17-86A2458A739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B-48B0-9C17-86A2458A739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FA-40BB-AB73-CAC710A2B5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FA-40BB-AB73-CAC710A2B5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9-4ACE-8744-1F8604C138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9-4ACE-8744-1F8604C138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A-4E2D-8B9C-DDC21B4C63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A-4E2D-8B9C-DDC21B4C63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1688.61</c:v>
                </c:pt>
                <c:pt idx="1">
                  <c:v>1609.84</c:v>
                </c:pt>
                <c:pt idx="2">
                  <c:v>1498.99</c:v>
                </c:pt>
                <c:pt idx="3">
                  <c:v>1291.49</c:v>
                </c:pt>
                <c:pt idx="4">
                  <c:v>1411.25</c:v>
                </c:pt>
              </c:numCache>
            </c:numRef>
          </c:val>
          <c:extLst>
            <c:ext xmlns:c16="http://schemas.microsoft.com/office/drawing/2014/chart" uri="{C3380CC4-5D6E-409C-BE32-E72D297353CC}">
              <c16:uniqueId val="{00000000-07FB-4156-9243-5334267C87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684.74</c:v>
                </c:pt>
                <c:pt idx="3">
                  <c:v>654.91999999999996</c:v>
                </c:pt>
                <c:pt idx="4">
                  <c:v>654.71</c:v>
                </c:pt>
              </c:numCache>
            </c:numRef>
          </c:val>
          <c:smooth val="0"/>
          <c:extLst>
            <c:ext xmlns:c16="http://schemas.microsoft.com/office/drawing/2014/chart" uri="{C3380CC4-5D6E-409C-BE32-E72D297353CC}">
              <c16:uniqueId val="{00000001-07FB-4156-9243-5334267C87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67.56</c:v>
                </c:pt>
                <c:pt idx="1">
                  <c:v>50.81</c:v>
                </c:pt>
                <c:pt idx="2">
                  <c:v>59.29</c:v>
                </c:pt>
                <c:pt idx="3">
                  <c:v>62.53</c:v>
                </c:pt>
                <c:pt idx="4">
                  <c:v>57.41</c:v>
                </c:pt>
              </c:numCache>
            </c:numRef>
          </c:val>
          <c:extLst>
            <c:ext xmlns:c16="http://schemas.microsoft.com/office/drawing/2014/chart" uri="{C3380CC4-5D6E-409C-BE32-E72D297353CC}">
              <c16:uniqueId val="{00000000-C2B3-4815-9811-80DDF2A24E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65.33</c:v>
                </c:pt>
                <c:pt idx="3">
                  <c:v>65.39</c:v>
                </c:pt>
                <c:pt idx="4">
                  <c:v>65.37</c:v>
                </c:pt>
              </c:numCache>
            </c:numRef>
          </c:val>
          <c:smooth val="0"/>
          <c:extLst>
            <c:ext xmlns:c16="http://schemas.microsoft.com/office/drawing/2014/chart" uri="{C3380CC4-5D6E-409C-BE32-E72D297353CC}">
              <c16:uniqueId val="{00000001-C2B3-4815-9811-80DDF2A24E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202.51</c:v>
                </c:pt>
                <c:pt idx="1">
                  <c:v>274.27</c:v>
                </c:pt>
                <c:pt idx="2">
                  <c:v>233.58</c:v>
                </c:pt>
                <c:pt idx="3">
                  <c:v>223.61</c:v>
                </c:pt>
                <c:pt idx="4">
                  <c:v>221</c:v>
                </c:pt>
              </c:numCache>
            </c:numRef>
          </c:val>
          <c:extLst>
            <c:ext xmlns:c16="http://schemas.microsoft.com/office/drawing/2014/chart" uri="{C3380CC4-5D6E-409C-BE32-E72D297353CC}">
              <c16:uniqueId val="{00000000-2348-418B-93C7-705DB12CA3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227.43</c:v>
                </c:pt>
                <c:pt idx="3">
                  <c:v>230.88</c:v>
                </c:pt>
                <c:pt idx="4">
                  <c:v>228.99</c:v>
                </c:pt>
              </c:numCache>
            </c:numRef>
          </c:val>
          <c:smooth val="0"/>
          <c:extLst>
            <c:ext xmlns:c16="http://schemas.microsoft.com/office/drawing/2014/chart" uri="{C3380CC4-5D6E-409C-BE32-E72D297353CC}">
              <c16:uniqueId val="{00000001-2348-418B-93C7-705DB12CA3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真岡市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80395</v>
      </c>
      <c r="AM8" s="51"/>
      <c r="AN8" s="51"/>
      <c r="AO8" s="51"/>
      <c r="AP8" s="51"/>
      <c r="AQ8" s="51"/>
      <c r="AR8" s="51"/>
      <c r="AS8" s="51"/>
      <c r="AT8" s="46">
        <f>データ!T6</f>
        <v>167.34</v>
      </c>
      <c r="AU8" s="46"/>
      <c r="AV8" s="46"/>
      <c r="AW8" s="46"/>
      <c r="AX8" s="46"/>
      <c r="AY8" s="46"/>
      <c r="AZ8" s="46"/>
      <c r="BA8" s="46"/>
      <c r="BB8" s="46">
        <f>データ!U6</f>
        <v>480.43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9.57</v>
      </c>
      <c r="Q10" s="46"/>
      <c r="R10" s="46"/>
      <c r="S10" s="46"/>
      <c r="T10" s="46"/>
      <c r="U10" s="46"/>
      <c r="V10" s="46"/>
      <c r="W10" s="46">
        <f>データ!Q6</f>
        <v>67.900000000000006</v>
      </c>
      <c r="X10" s="46"/>
      <c r="Y10" s="46"/>
      <c r="Z10" s="46"/>
      <c r="AA10" s="46"/>
      <c r="AB10" s="46"/>
      <c r="AC10" s="46"/>
      <c r="AD10" s="51">
        <f>データ!R6</f>
        <v>2750</v>
      </c>
      <c r="AE10" s="51"/>
      <c r="AF10" s="51"/>
      <c r="AG10" s="51"/>
      <c r="AH10" s="51"/>
      <c r="AI10" s="51"/>
      <c r="AJ10" s="51"/>
      <c r="AK10" s="2"/>
      <c r="AL10" s="51">
        <f>データ!V6</f>
        <v>7670</v>
      </c>
      <c r="AM10" s="51"/>
      <c r="AN10" s="51"/>
      <c r="AO10" s="51"/>
      <c r="AP10" s="51"/>
      <c r="AQ10" s="51"/>
      <c r="AR10" s="51"/>
      <c r="AS10" s="51"/>
      <c r="AT10" s="46">
        <f>データ!W6</f>
        <v>5.35</v>
      </c>
      <c r="AU10" s="46"/>
      <c r="AV10" s="46"/>
      <c r="AW10" s="46"/>
      <c r="AX10" s="46"/>
      <c r="AY10" s="46"/>
      <c r="AZ10" s="46"/>
      <c r="BA10" s="46"/>
      <c r="BB10" s="46">
        <f>データ!X6</f>
        <v>1433.64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DAn3F4/fDD4wt70EtF44xe2N41Un0pmAPxSCdOqcv5WZx2d+183cRDOarHk3f8riIW4SRPf3ncX35YJaWQ+8w==" saltValue="99VDt4GM2Brjj2NhOq0m6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92096</v>
      </c>
      <c r="D6" s="33">
        <f t="shared" si="3"/>
        <v>47</v>
      </c>
      <c r="E6" s="33">
        <f t="shared" si="3"/>
        <v>17</v>
      </c>
      <c r="F6" s="33">
        <f t="shared" si="3"/>
        <v>5</v>
      </c>
      <c r="G6" s="33">
        <f t="shared" si="3"/>
        <v>0</v>
      </c>
      <c r="H6" s="33" t="str">
        <f t="shared" si="3"/>
        <v>栃木県　真岡市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9.57</v>
      </c>
      <c r="Q6" s="34">
        <f t="shared" si="3"/>
        <v>67.900000000000006</v>
      </c>
      <c r="R6" s="34">
        <f t="shared" si="3"/>
        <v>2750</v>
      </c>
      <c r="S6" s="34">
        <f t="shared" si="3"/>
        <v>80395</v>
      </c>
      <c r="T6" s="34">
        <f t="shared" si="3"/>
        <v>167.34</v>
      </c>
      <c r="U6" s="34">
        <f t="shared" si="3"/>
        <v>480.43</v>
      </c>
      <c r="V6" s="34">
        <f t="shared" si="3"/>
        <v>7670</v>
      </c>
      <c r="W6" s="34">
        <f t="shared" si="3"/>
        <v>5.35</v>
      </c>
      <c r="X6" s="34">
        <f t="shared" si="3"/>
        <v>1433.64</v>
      </c>
      <c r="Y6" s="35">
        <f>IF(Y7="",NA(),Y7)</f>
        <v>97.45</v>
      </c>
      <c r="Z6" s="35">
        <f t="shared" ref="Z6:AH6" si="4">IF(Z7="",NA(),Z7)</f>
        <v>104.48</v>
      </c>
      <c r="AA6" s="35">
        <f t="shared" si="4"/>
        <v>101.23</v>
      </c>
      <c r="AB6" s="35">
        <f t="shared" si="4"/>
        <v>99.32</v>
      </c>
      <c r="AC6" s="35">
        <f t="shared" si="4"/>
        <v>96.91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1688.61</v>
      </c>
      <c r="BG6" s="35">
        <f t="shared" ref="BG6:BO6" si="7">IF(BG7="",NA(),BG7)</f>
        <v>1609.84</v>
      </c>
      <c r="BH6" s="35">
        <f t="shared" si="7"/>
        <v>1498.99</v>
      </c>
      <c r="BI6" s="35">
        <f t="shared" si="7"/>
        <v>1291.49</v>
      </c>
      <c r="BJ6" s="35">
        <f t="shared" si="7"/>
        <v>1411.25</v>
      </c>
      <c r="BK6" s="35">
        <f t="shared" si="7"/>
        <v>1081.8</v>
      </c>
      <c r="BL6" s="35">
        <f t="shared" si="7"/>
        <v>974.93</v>
      </c>
      <c r="BM6" s="35">
        <f t="shared" si="7"/>
        <v>684.74</v>
      </c>
      <c r="BN6" s="35">
        <f t="shared" si="7"/>
        <v>654.91999999999996</v>
      </c>
      <c r="BO6" s="35">
        <f t="shared" si="7"/>
        <v>654.71</v>
      </c>
      <c r="BP6" s="34" t="str">
        <f>IF(BP7="","",IF(BP7="-","【-】","【"&amp;SUBSTITUTE(TEXT(BP7,"#,##0.00"),"-","△")&amp;"】"))</f>
        <v>【765.47】</v>
      </c>
      <c r="BQ6" s="35">
        <f>IF(BQ7="",NA(),BQ7)</f>
        <v>67.56</v>
      </c>
      <c r="BR6" s="35">
        <f t="shared" ref="BR6:BZ6" si="8">IF(BR7="",NA(),BR7)</f>
        <v>50.81</v>
      </c>
      <c r="BS6" s="35">
        <f t="shared" si="8"/>
        <v>59.29</v>
      </c>
      <c r="BT6" s="35">
        <f t="shared" si="8"/>
        <v>62.53</v>
      </c>
      <c r="BU6" s="35">
        <f t="shared" si="8"/>
        <v>57.41</v>
      </c>
      <c r="BV6" s="35">
        <f t="shared" si="8"/>
        <v>52.19</v>
      </c>
      <c r="BW6" s="35">
        <f t="shared" si="8"/>
        <v>55.32</v>
      </c>
      <c r="BX6" s="35">
        <f t="shared" si="8"/>
        <v>65.33</v>
      </c>
      <c r="BY6" s="35">
        <f t="shared" si="8"/>
        <v>65.39</v>
      </c>
      <c r="BZ6" s="35">
        <f t="shared" si="8"/>
        <v>65.37</v>
      </c>
      <c r="CA6" s="34" t="str">
        <f>IF(CA7="","",IF(CA7="-","【-】","【"&amp;SUBSTITUTE(TEXT(CA7,"#,##0.00"),"-","△")&amp;"】"))</f>
        <v>【59.59】</v>
      </c>
      <c r="CB6" s="35">
        <f>IF(CB7="",NA(),CB7)</f>
        <v>202.51</v>
      </c>
      <c r="CC6" s="35">
        <f t="shared" ref="CC6:CK6" si="9">IF(CC7="",NA(),CC7)</f>
        <v>274.27</v>
      </c>
      <c r="CD6" s="35">
        <f t="shared" si="9"/>
        <v>233.58</v>
      </c>
      <c r="CE6" s="35">
        <f t="shared" si="9"/>
        <v>223.61</v>
      </c>
      <c r="CF6" s="35">
        <f t="shared" si="9"/>
        <v>221</v>
      </c>
      <c r="CG6" s="35">
        <f t="shared" si="9"/>
        <v>296.14</v>
      </c>
      <c r="CH6" s="35">
        <f t="shared" si="9"/>
        <v>283.17</v>
      </c>
      <c r="CI6" s="35">
        <f t="shared" si="9"/>
        <v>227.43</v>
      </c>
      <c r="CJ6" s="35">
        <f t="shared" si="9"/>
        <v>230.88</v>
      </c>
      <c r="CK6" s="35">
        <f t="shared" si="9"/>
        <v>228.99</v>
      </c>
      <c r="CL6" s="34" t="str">
        <f>IF(CL7="","",IF(CL7="-","【-】","【"&amp;SUBSTITUTE(TEXT(CL7,"#,##0.00"),"-","△")&amp;"】"))</f>
        <v>【257.86】</v>
      </c>
      <c r="CM6" s="35">
        <f>IF(CM7="",NA(),CM7)</f>
        <v>79.94</v>
      </c>
      <c r="CN6" s="35">
        <f t="shared" ref="CN6:CV6" si="10">IF(CN7="",NA(),CN7)</f>
        <v>81.05</v>
      </c>
      <c r="CO6" s="35">
        <f t="shared" si="10"/>
        <v>80.67</v>
      </c>
      <c r="CP6" s="35">
        <f t="shared" si="10"/>
        <v>80.06</v>
      </c>
      <c r="CQ6" s="35">
        <f t="shared" si="10"/>
        <v>86.04</v>
      </c>
      <c r="CR6" s="35">
        <f t="shared" si="10"/>
        <v>52.31</v>
      </c>
      <c r="CS6" s="35">
        <f t="shared" si="10"/>
        <v>60.65</v>
      </c>
      <c r="CT6" s="35">
        <f t="shared" si="10"/>
        <v>56.01</v>
      </c>
      <c r="CU6" s="35">
        <f t="shared" si="10"/>
        <v>56.72</v>
      </c>
      <c r="CV6" s="35">
        <f t="shared" si="10"/>
        <v>54.06</v>
      </c>
      <c r="CW6" s="34" t="str">
        <f>IF(CW7="","",IF(CW7="-","【-】","【"&amp;SUBSTITUTE(TEXT(CW7,"#,##0.00"),"-","△")&amp;"】"))</f>
        <v>【51.30】</v>
      </c>
      <c r="CX6" s="35">
        <f>IF(CX7="",NA(),CX7)</f>
        <v>90.34</v>
      </c>
      <c r="CY6" s="35">
        <f t="shared" ref="CY6:DG6" si="11">IF(CY7="",NA(),CY7)</f>
        <v>91.09</v>
      </c>
      <c r="CZ6" s="35">
        <f t="shared" si="11"/>
        <v>91.84</v>
      </c>
      <c r="DA6" s="35">
        <f t="shared" si="11"/>
        <v>91.89</v>
      </c>
      <c r="DB6" s="35">
        <f t="shared" si="11"/>
        <v>92.15</v>
      </c>
      <c r="DC6" s="35">
        <f t="shared" si="11"/>
        <v>84.32</v>
      </c>
      <c r="DD6" s="35">
        <f t="shared" si="11"/>
        <v>84.58</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0.44</v>
      </c>
      <c r="EM6" s="35">
        <f t="shared" si="14"/>
        <v>0.04</v>
      </c>
      <c r="EN6" s="35">
        <f t="shared" si="14"/>
        <v>0.02</v>
      </c>
      <c r="EO6" s="34" t="str">
        <f>IF(EO7="","",IF(EO7="-","【-】","【"&amp;SUBSTITUTE(TEXT(EO7,"#,##0.00"),"-","△")&amp;"】"))</f>
        <v>【0.02】</v>
      </c>
    </row>
    <row r="7" spans="1:145" s="36" customFormat="1" x14ac:dyDescent="0.15">
      <c r="A7" s="28"/>
      <c r="B7" s="37">
        <v>2019</v>
      </c>
      <c r="C7" s="37">
        <v>92096</v>
      </c>
      <c r="D7" s="37">
        <v>47</v>
      </c>
      <c r="E7" s="37">
        <v>17</v>
      </c>
      <c r="F7" s="37">
        <v>5</v>
      </c>
      <c r="G7" s="37">
        <v>0</v>
      </c>
      <c r="H7" s="37" t="s">
        <v>98</v>
      </c>
      <c r="I7" s="37" t="s">
        <v>99</v>
      </c>
      <c r="J7" s="37" t="s">
        <v>100</v>
      </c>
      <c r="K7" s="37" t="s">
        <v>101</v>
      </c>
      <c r="L7" s="37" t="s">
        <v>102</v>
      </c>
      <c r="M7" s="37" t="s">
        <v>103</v>
      </c>
      <c r="N7" s="38" t="s">
        <v>104</v>
      </c>
      <c r="O7" s="38" t="s">
        <v>105</v>
      </c>
      <c r="P7" s="38">
        <v>9.57</v>
      </c>
      <c r="Q7" s="38">
        <v>67.900000000000006</v>
      </c>
      <c r="R7" s="38">
        <v>2750</v>
      </c>
      <c r="S7" s="38">
        <v>80395</v>
      </c>
      <c r="T7" s="38">
        <v>167.34</v>
      </c>
      <c r="U7" s="38">
        <v>480.43</v>
      </c>
      <c r="V7" s="38">
        <v>7670</v>
      </c>
      <c r="W7" s="38">
        <v>5.35</v>
      </c>
      <c r="X7" s="38">
        <v>1433.64</v>
      </c>
      <c r="Y7" s="38">
        <v>97.45</v>
      </c>
      <c r="Z7" s="38">
        <v>104.48</v>
      </c>
      <c r="AA7" s="38">
        <v>101.23</v>
      </c>
      <c r="AB7" s="38">
        <v>99.32</v>
      </c>
      <c r="AC7" s="38">
        <v>96.91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1688.61</v>
      </c>
      <c r="BG7" s="38">
        <v>1609.84</v>
      </c>
      <c r="BH7" s="38">
        <v>1498.99</v>
      </c>
      <c r="BI7" s="38">
        <v>1291.49</v>
      </c>
      <c r="BJ7" s="38">
        <v>1411.25</v>
      </c>
      <c r="BK7" s="38">
        <v>1081.8</v>
      </c>
      <c r="BL7" s="38">
        <v>974.93</v>
      </c>
      <c r="BM7" s="38">
        <v>684.74</v>
      </c>
      <c r="BN7" s="38">
        <v>654.91999999999996</v>
      </c>
      <c r="BO7" s="38">
        <v>654.71</v>
      </c>
      <c r="BP7" s="38">
        <v>765.47</v>
      </c>
      <c r="BQ7" s="38">
        <v>67.56</v>
      </c>
      <c r="BR7" s="38">
        <v>50.81</v>
      </c>
      <c r="BS7" s="38">
        <v>59.29</v>
      </c>
      <c r="BT7" s="38">
        <v>62.53</v>
      </c>
      <c r="BU7" s="38">
        <v>57.41</v>
      </c>
      <c r="BV7" s="38">
        <v>52.19</v>
      </c>
      <c r="BW7" s="38">
        <v>55.32</v>
      </c>
      <c r="BX7" s="38">
        <v>65.33</v>
      </c>
      <c r="BY7" s="38">
        <v>65.39</v>
      </c>
      <c r="BZ7" s="38">
        <v>65.37</v>
      </c>
      <c r="CA7" s="38">
        <v>59.59</v>
      </c>
      <c r="CB7" s="38">
        <v>202.51</v>
      </c>
      <c r="CC7" s="38">
        <v>274.27</v>
      </c>
      <c r="CD7" s="38">
        <v>233.58</v>
      </c>
      <c r="CE7" s="38">
        <v>223.61</v>
      </c>
      <c r="CF7" s="38">
        <v>221</v>
      </c>
      <c r="CG7" s="38">
        <v>296.14</v>
      </c>
      <c r="CH7" s="38">
        <v>283.17</v>
      </c>
      <c r="CI7" s="38">
        <v>227.43</v>
      </c>
      <c r="CJ7" s="38">
        <v>230.88</v>
      </c>
      <c r="CK7" s="38">
        <v>228.99</v>
      </c>
      <c r="CL7" s="38">
        <v>257.86</v>
      </c>
      <c r="CM7" s="38">
        <v>79.94</v>
      </c>
      <c r="CN7" s="38">
        <v>81.05</v>
      </c>
      <c r="CO7" s="38">
        <v>80.67</v>
      </c>
      <c r="CP7" s="38">
        <v>80.06</v>
      </c>
      <c r="CQ7" s="38">
        <v>86.04</v>
      </c>
      <c r="CR7" s="38">
        <v>52.31</v>
      </c>
      <c r="CS7" s="38">
        <v>60.65</v>
      </c>
      <c r="CT7" s="38">
        <v>56.01</v>
      </c>
      <c r="CU7" s="38">
        <v>56.72</v>
      </c>
      <c r="CV7" s="38">
        <v>54.06</v>
      </c>
      <c r="CW7" s="38">
        <v>51.3</v>
      </c>
      <c r="CX7" s="38">
        <v>90.34</v>
      </c>
      <c r="CY7" s="38">
        <v>91.09</v>
      </c>
      <c r="CZ7" s="38">
        <v>91.84</v>
      </c>
      <c r="DA7" s="38">
        <v>91.89</v>
      </c>
      <c r="DB7" s="38">
        <v>92.15</v>
      </c>
      <c r="DC7" s="38">
        <v>84.32</v>
      </c>
      <c r="DD7" s="38">
        <v>84.58</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2021-02-03T03:02:35Z</cp:lastPrinted>
  <dcterms:created xsi:type="dcterms:W3CDTF">2020-12-04T03:01:55Z</dcterms:created>
  <dcterms:modified xsi:type="dcterms:W3CDTF">2021-02-20T02:13:28Z</dcterms:modified>
  <cp:category/>
</cp:coreProperties>
</file>