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13501\Desktop\【経営比較分析表】2018_092096_46_010\【経営比較分析表】2018_092096_46_010\"/>
    </mc:Choice>
  </mc:AlternateContent>
  <workbookProtection workbookAlgorithmName="SHA-512" workbookHashValue="mmMnsYvnbjaaUs2u8Jb86jJUg7tTGUCV8DQPNJob5VT/OAVi9BbZQf1rn4xX+5xV4EabtLoD6Fxn7mJtvGQ63g==" workbookSaltValue="z5z7HZ9EV4gC+vpDC1JG1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<sst xmlns="http://schemas.openxmlformats.org/spreadsheetml/2006/main" count="220" uniqueCount="108">
  <si>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</si>
  <si>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</si>
  <si>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</si>
  <si>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</si>
  <si>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</si>
  <si>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</si>
  <si>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</si>
  <si>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</si>
  <si>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</si>
  <si>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</si>
  <si>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</si>
  <si>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</si>
  <si>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</si>
  <si>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</si>
  <si>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</si>
  <si>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</si>
  <si>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</si>
  <si>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</si>
  <si>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</si>
  <si>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</si>
  <si>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</si>
  <si>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</si>
  <si>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</si>
  <si>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</si>
  <si>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</si>
  <si>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</si>
  <si>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</si>
  <si>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</si>
  <si>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</si>
  <si>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</si>
  <si>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</si>
  <si>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</si>
  <si>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</si>
  <si>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</si>
  <si>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</si>
  <si>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</si>
  <si>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</si>
  <si>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</si>
  <si>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</si>
  <si>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</si>
  <si>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</si>
  <si>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</si>
  <si>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</si>
  <si>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</si>
  <si>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</si>
  <si>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</si>
  <si>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</si>
  <si>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</si>
  <si>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</si>
  <si>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</si>
  <si>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</si>
  <si>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</si>
  <si>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</si>
  <si>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</si>
  <si>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</si>
  <si>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</si>
  <si>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</si>
  <si>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</si>
  <si>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</si>
  <si>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</si>
  <si>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</si>
  <si>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</si>
  <si>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</si>
  <si>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</si>
  <si>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</si>
  <si>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</si>
  <si>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</si>
  <si>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</si>
  <si>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</si>
  <si>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</si>
  <si>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</si>
  <si>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</si>
  <si>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</si>
  <si>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</si>
  <si>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</si>
  <si>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</si>
  <si>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</si>
  <si>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</si>
  <si>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</si>
  <si>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</si>
  <si>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</si>
  <si>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</si>
  <si>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</si>
  <si>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</si>
  <si>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</si>
  <si>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</si>
  <si>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</si>
  <si>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</si>
  <si>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</si>
  <si>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</si>
  <si>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</si>
  <si>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</si>
  <si>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</si>
  <si>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真岡市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</si>
  <si>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</si>
  <si>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</si>
  <si>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</si>
  <si>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</si>
  <si>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</si>
  <si>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</si>
  <si>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</si>
  <si>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</si>
  <si>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</si>
  <si>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</si>
  <si>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</si>
  <si>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現状では収支が比較的安定しているが、人口減少による給水収益の減少や、老朽化の進行等による更新投資の増加により今後の経営状況が厳しくなることが考えられる。
　持続可能な経営を確立するため、引き続き経営戦略や水道ビジョンの策定に取り組み、適正な料金水準の設定を検討し、計画的かつ効率的な施設設備の更新や長寿命化、耐震化に努めていく。</t>
    <phoneticPr fontId="4"/>
  </si>
  <si>
    <t>　経常収支比率については、平均値を下回っている状況であり、昨年度と比較して2.92%減少した。営業収益と経常費用ともに増加しているが、経常費用の増加がとくに大きかったために減少したと考えられる。
　料金回収率については、昨年度より1.60%減少しており、昨年度に引き続き100%を下回っている状況である。給水原価については、昨年度より3.05%増加しており、平均を上回っている状況であるため、経営の健全性を確保するためには、引き続き経費の削減と料金収入の確保に取り組まなければならない。
　また、企業債残高対給水収益比率については、平均値を大きく上回っている状況であるが、借入額の抑制等により昨年度より28.74%減少した。今後は施設設備の更新計画等に沿い、適した額を借り入れつつ企業債残高、利子負担額ともに縮減に努める。
　施設利用率については、平均値を上回る水準を保持しているが、有収率が昨年度と比較して0.53%減少し平均値も下回っていることから、引き続き漏水調査及び修繕等の対策強化に努めることが重要である。</t>
    <rPh sb="216" eb="218">
      <t>ケイヒ</t>
    </rPh>
    <rPh sb="219" eb="221">
      <t>サクゲン</t>
    </rPh>
    <rPh sb="409" eb="411">
      <t>ゲンショウ</t>
    </rPh>
    <rPh sb="452" eb="454">
      <t>ジュウヨウ</t>
    </rPh>
    <phoneticPr fontId="4"/>
  </si>
  <si>
    <t>　有形固定資産減価償却率は、平均より少し上回っており、増加傾向にあるが、管路経年化率については、平均を大きく下回っていることから、管路以外の施設設備の老朽化が進んでいると考えられるため、計画的に更新していく必要がある。
　現状では管路更新率が低い状況であるが、令和46年度以降に法定耐用年数を超える管路が増大していくため、それに伴い更新に係る費用が増大することが見込まれる。計画的な更新を実施していくことが求められる。</t>
    <rPh sb="85" eb="86">
      <t>カンガ</t>
    </rPh>
    <rPh sb="130" eb="132">
      <t>レイワ</t>
    </rPh>
    <rPh sb="164" eb="165">
      <t>トモナ</t>
    </rPh>
    <rPh sb="166" eb="168">
      <t>コウシン</t>
    </rPh>
    <rPh sb="169" eb="170">
      <t>カカ</t>
    </rPh>
    <rPh sb="171" eb="173">
      <t>ヒヨウ</t>
    </rPh>
    <rPh sb="174" eb="176">
      <t>ゾウダイ</t>
    </rPh>
    <rPh sb="181" eb="183">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</si>
</sst>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0.05</c:v>
                </c:pt>
                <c:pt idx="1">
                  <c:v>0.04</c:v>
                </c:pt>
                <c:pt idx="2">
                  <c:v>0.03</c:v>
                </c:pt>
                <c:pt idx="3">
                  <c:v>7.0000000000000007E-2</c:v>
                </c:pt>
                <c:pt idx="4">
                  <c:v>0.05</c:v>
                </c:pt>
              </c:numCache>
            </c:numRef>
          </c:val>
          <c:extLst>
            <c:ext xmlns:c16="http://schemas.microsoft.com/office/drawing/2014/chart" uri="{C3380CC4-5D6E-409C-BE32-E72D297353CC}">
              <c16:uniqueId val="{00000000-9E58-429B-97B2-D5661C77C32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9E58-429B-97B2-D5661C77C32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71.400000000000006</c:v>
                </c:pt>
                <c:pt idx="1">
                  <c:v>70.989999999999995</c:v>
                </c:pt>
                <c:pt idx="2">
                  <c:v>72.180000000000007</c:v>
                </c:pt>
                <c:pt idx="3">
                  <c:v>73.489999999999995</c:v>
                </c:pt>
                <c:pt idx="4">
                  <c:v>75.02</c:v>
                </c:pt>
              </c:numCache>
            </c:numRef>
          </c:val>
          <c:extLst>
            <c:ext xmlns:c16="http://schemas.microsoft.com/office/drawing/2014/chart" uri="{C3380CC4-5D6E-409C-BE32-E72D297353CC}">
              <c16:uniqueId val="{00000000-CB5F-4899-8375-F966FCED9CC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CB5F-4899-8375-F966FCED9CC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85.85</c:v>
                </c:pt>
                <c:pt idx="1">
                  <c:v>85.61</c:v>
                </c:pt>
                <c:pt idx="2">
                  <c:v>85.35</c:v>
                </c:pt>
                <c:pt idx="3">
                  <c:v>85.37</c:v>
                </c:pt>
                <c:pt idx="4">
                  <c:v>84.84</c:v>
                </c:pt>
              </c:numCache>
            </c:numRef>
          </c:val>
          <c:extLst>
            <c:ext xmlns:c16="http://schemas.microsoft.com/office/drawing/2014/chart" uri="{C3380CC4-5D6E-409C-BE32-E72D297353CC}">
              <c16:uniqueId val="{00000000-87A4-426A-91B4-0CB796B951A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87A4-426A-91B4-0CB796B951A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124.18</c:v>
                </c:pt>
                <c:pt idx="1">
                  <c:v>103.91</c:v>
                </c:pt>
                <c:pt idx="2">
                  <c:v>111.96</c:v>
                </c:pt>
                <c:pt idx="3">
                  <c:v>110.96</c:v>
                </c:pt>
                <c:pt idx="4">
                  <c:v>108.04</c:v>
                </c:pt>
              </c:numCache>
            </c:numRef>
          </c:val>
          <c:extLst>
            <c:ext xmlns:c16="http://schemas.microsoft.com/office/drawing/2014/chart" uri="{C3380CC4-5D6E-409C-BE32-E72D297353CC}">
              <c16:uniqueId val="{00000000-A9FD-4350-A654-F2B7A33072C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A9FD-4350-A654-F2B7A33072C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44.94</c:v>
                </c:pt>
                <c:pt idx="1">
                  <c:v>46.18</c:v>
                </c:pt>
                <c:pt idx="2">
                  <c:v>48.04</c:v>
                </c:pt>
                <c:pt idx="3">
                  <c:v>49.42</c:v>
                </c:pt>
                <c:pt idx="4">
                  <c:v>50.67</c:v>
                </c:pt>
              </c:numCache>
            </c:numRef>
          </c:val>
          <c:extLst>
            <c:ext xmlns:c16="http://schemas.microsoft.com/office/drawing/2014/chart" uri="{C3380CC4-5D6E-409C-BE32-E72D297353CC}">
              <c16:uniqueId val="{00000000-643F-4643-BC2F-78FE501CA13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643F-4643-BC2F-78FE501CA13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0.98</c:v>
                </c:pt>
                <c:pt idx="1">
                  <c:v>1.59</c:v>
                </c:pt>
                <c:pt idx="2">
                  <c:v>1.88</c:v>
                </c:pt>
                <c:pt idx="3">
                  <c:v>1.99</c:v>
                </c:pt>
                <c:pt idx="4">
                  <c:v>3.78</c:v>
                </c:pt>
              </c:numCache>
            </c:numRef>
          </c:val>
          <c:extLst>
            <c:ext xmlns:c16="http://schemas.microsoft.com/office/drawing/2014/chart" uri="{C3380CC4-5D6E-409C-BE32-E72D297353CC}">
              <c16:uniqueId val="{00000000-5BF5-4EEF-B98C-53C33D1DFAE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5BF5-4EEF-B98C-53C33D1DFAE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7C-4BAA-ACF8-60451D8BDB2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1D7C-4BAA-ACF8-60451D8BDB2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465.5</c:v>
                </c:pt>
                <c:pt idx="1">
                  <c:v>484.81</c:v>
                </c:pt>
                <c:pt idx="2">
                  <c:v>523.16</c:v>
                </c:pt>
                <c:pt idx="3">
                  <c:v>567.28</c:v>
                </c:pt>
                <c:pt idx="4">
                  <c:v>559.37</c:v>
                </c:pt>
              </c:numCache>
            </c:numRef>
          </c:val>
          <c:extLst>
            <c:ext xmlns:c16="http://schemas.microsoft.com/office/drawing/2014/chart" uri="{C3380CC4-5D6E-409C-BE32-E72D297353CC}">
              <c16:uniqueId val="{00000000-6B93-417A-8D9E-1EC5BAFCCBE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6B93-417A-8D9E-1EC5BAFCCBE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518.34</c:v>
                </c:pt>
                <c:pt idx="1">
                  <c:v>494.99</c:v>
                </c:pt>
                <c:pt idx="2">
                  <c:v>463.2</c:v>
                </c:pt>
                <c:pt idx="3">
                  <c:v>432.37</c:v>
                </c:pt>
                <c:pt idx="4">
                  <c:v>403.63</c:v>
                </c:pt>
              </c:numCache>
            </c:numRef>
          </c:val>
          <c:extLst>
            <c:ext xmlns:c16="http://schemas.microsoft.com/office/drawing/2014/chart" uri="{C3380CC4-5D6E-409C-BE32-E72D297353CC}">
              <c16:uniqueId val="{00000000-F8AD-4D91-8EAC-05D7DE3F800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F8AD-4D91-8EAC-05D7DE3F800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97.24</c:v>
                </c:pt>
                <c:pt idx="1">
                  <c:v>91.38</c:v>
                </c:pt>
                <c:pt idx="2">
                  <c:v>98.74</c:v>
                </c:pt>
                <c:pt idx="3">
                  <c:v>98.63</c:v>
                </c:pt>
                <c:pt idx="4">
                  <c:v>97.03</c:v>
                </c:pt>
              </c:numCache>
            </c:numRef>
          </c:val>
          <c:extLst>
            <c:ext xmlns:c16="http://schemas.microsoft.com/office/drawing/2014/chart" uri="{C3380CC4-5D6E-409C-BE32-E72D297353CC}">
              <c16:uniqueId val="{00000000-9BDB-4797-A9E7-E87342B9E05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9BDB-4797-A9E7-E87342B9E05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173.75</c:v>
                </c:pt>
                <c:pt idx="1">
                  <c:v>184.73</c:v>
                </c:pt>
                <c:pt idx="2">
                  <c:v>170.95</c:v>
                </c:pt>
                <c:pt idx="3">
                  <c:v>171.29</c:v>
                </c:pt>
                <c:pt idx="4">
                  <c:v>174.34</c:v>
                </c:pt>
              </c:numCache>
            </c:numRef>
          </c:val>
          <c:extLst>
            <c:ext xmlns:c16="http://schemas.microsoft.com/office/drawing/2014/chart" uri="{C3380CC4-5D6E-409C-BE32-E72D297353CC}">
              <c16:uniqueId val="{00000000-486B-491A-8686-BC02FDF6B91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486B-491A-8686-BC02FDF6B91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66" sqref="BL66:BZ82"/>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真岡市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80793</v>
      </c>
      <c r="AM8" s="70"/>
      <c r="AN8" s="70"/>
      <c r="AO8" s="70"/>
      <c r="AP8" s="70"/>
      <c r="AQ8" s="70"/>
      <c r="AR8" s="70"/>
      <c r="AS8" s="70"/>
      <c r="AT8" s="66">
        <f>データ!$S$6</f>
        <v>167.34</v>
      </c>
      <c r="AU8" s="67"/>
      <c r="AV8" s="67"/>
      <c r="AW8" s="67"/>
      <c r="AX8" s="67"/>
      <c r="AY8" s="67"/>
      <c r="AZ8" s="67"/>
      <c r="BA8" s="67"/>
      <c r="BB8" s="69">
        <f>データ!$T$6</f>
        <v>482.81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68.38</v>
      </c>
      <c r="J10" s="67"/>
      <c r="K10" s="67"/>
      <c r="L10" s="67"/>
      <c r="M10" s="67"/>
      <c r="N10" s="67"/>
      <c r="O10" s="68"/>
      <c r="P10" s="69">
        <f>データ!$P$6</f>
        <v>84.72</v>
      </c>
      <c r="Q10" s="69"/>
      <c r="R10" s="69"/>
      <c r="S10" s="69"/>
      <c r="T10" s="69"/>
      <c r="U10" s="69"/>
      <c r="V10" s="69"/>
      <c r="W10" s="70">
        <f>データ!$Q$6</f>
        <v>3132</v>
      </c>
      <c r="X10" s="70"/>
      <c r="Y10" s="70"/>
      <c r="Z10" s="70"/>
      <c r="AA10" s="70"/>
      <c r="AB10" s="70"/>
      <c r="AC10" s="70"/>
      <c r="AD10" s="2"/>
      <c r="AE10" s="2"/>
      <c r="AF10" s="2"/>
      <c r="AG10" s="2"/>
      <c r="AH10" s="4"/>
      <c r="AI10" s="4"/>
      <c r="AJ10" s="4"/>
      <c r="AK10" s="4"/>
      <c r="AL10" s="70">
        <f>データ!$U$6</f>
        <v>68317</v>
      </c>
      <c r="AM10" s="70"/>
      <c r="AN10" s="70"/>
      <c r="AO10" s="70"/>
      <c r="AP10" s="70"/>
      <c r="AQ10" s="70"/>
      <c r="AR10" s="70"/>
      <c r="AS10" s="70"/>
      <c r="AT10" s="66">
        <f>データ!$V$6</f>
        <v>74.540000000000006</v>
      </c>
      <c r="AU10" s="67"/>
      <c r="AV10" s="67"/>
      <c r="AW10" s="67"/>
      <c r="AX10" s="67"/>
      <c r="AY10" s="67"/>
      <c r="AZ10" s="67"/>
      <c r="BA10" s="67"/>
      <c r="BB10" s="69">
        <f>データ!$W$6</f>
        <v>916.51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zxZF5nFNgCp+Xa965Pm9mLQ67xAeNbaFKJGOtBo9r4ptD/N00RYdn4WluNR3zxgh8FUR+7eEH6CDYS4n1+Hy1g==" saltValue="uTrSm53cFmMiRGndqUXQn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92096</v>
      </c>
      <c r="D6" s="34">
        <f t="shared" si="3"/>
        <v>46</v>
      </c>
      <c r="E6" s="34">
        <f t="shared" si="3"/>
        <v>1</v>
      </c>
      <c r="F6" s="34">
        <f t="shared" si="3"/>
        <v>0</v>
      </c>
      <c r="G6" s="34">
        <f t="shared" si="3"/>
        <v>1</v>
      </c>
      <c r="H6" s="34" t="str">
        <f t="shared" si="3"/>
        <v>栃木県　真岡市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68.38</v>
      </c>
      <c r="P6" s="35">
        <f t="shared" si="3"/>
        <v>84.72</v>
      </c>
      <c r="Q6" s="35">
        <f t="shared" si="3"/>
        <v>3132</v>
      </c>
      <c r="R6" s="35">
        <f t="shared" si="3"/>
        <v>80793</v>
      </c>
      <c r="S6" s="35">
        <f t="shared" si="3"/>
        <v>167.34</v>
      </c>
      <c r="T6" s="35">
        <f t="shared" si="3"/>
        <v>482.81</v>
      </c>
      <c r="U6" s="35">
        <f t="shared" si="3"/>
        <v>68317</v>
      </c>
      <c r="V6" s="35">
        <f t="shared" si="3"/>
        <v>74.540000000000006</v>
      </c>
      <c r="W6" s="35">
        <f t="shared" si="3"/>
        <v>916.51</v>
      </c>
      <c r="X6" s="36">
        <f>IF(X7="",NA(),X7)</f>
        <v>124.18</v>
      </c>
      <c r="Y6" s="36">
        <f t="shared" ref="Y6:AG6" si="4">IF(Y7="",NA(),Y7)</f>
        <v>103.91</v>
      </c>
      <c r="Z6" s="36">
        <f t="shared" si="4"/>
        <v>111.96</v>
      </c>
      <c r="AA6" s="36">
        <f t="shared" si="4"/>
        <v>110.96</v>
      </c>
      <c r="AB6" s="36">
        <f t="shared" si="4"/>
        <v>108.04</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465.5</v>
      </c>
      <c r="AU6" s="36">
        <f t="shared" ref="AU6:BC6" si="6">IF(AU7="",NA(),AU7)</f>
        <v>484.81</v>
      </c>
      <c r="AV6" s="36">
        <f t="shared" si="6"/>
        <v>523.16</v>
      </c>
      <c r="AW6" s="36">
        <f t="shared" si="6"/>
        <v>567.28</v>
      </c>
      <c r="AX6" s="36">
        <f t="shared" si="6"/>
        <v>559.37</v>
      </c>
      <c r="AY6" s="36">
        <f t="shared" si="6"/>
        <v>335.95</v>
      </c>
      <c r="AZ6" s="36">
        <f t="shared" si="6"/>
        <v>346.59</v>
      </c>
      <c r="BA6" s="36">
        <f t="shared" si="6"/>
        <v>357.82</v>
      </c>
      <c r="BB6" s="36">
        <f t="shared" si="6"/>
        <v>355.5</v>
      </c>
      <c r="BC6" s="36">
        <f t="shared" si="6"/>
        <v>349.83</v>
      </c>
      <c r="BD6" s="35" t="str">
        <f>IF(BD7="","",IF(BD7="-","【-】","【"&amp;SUBSTITUTE(TEXT(BD7,"#,##0.00"),"-","△")&amp;"】"))</f>
        <v>【261.93】</v>
      </c>
      <c r="BE6" s="36">
        <f>IF(BE7="",NA(),BE7)</f>
        <v>518.34</v>
      </c>
      <c r="BF6" s="36">
        <f t="shared" ref="BF6:BN6" si="7">IF(BF7="",NA(),BF7)</f>
        <v>494.99</v>
      </c>
      <c r="BG6" s="36">
        <f t="shared" si="7"/>
        <v>463.2</v>
      </c>
      <c r="BH6" s="36">
        <f t="shared" si="7"/>
        <v>432.37</v>
      </c>
      <c r="BI6" s="36">
        <f t="shared" si="7"/>
        <v>403.63</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97.24</v>
      </c>
      <c r="BQ6" s="36">
        <f t="shared" ref="BQ6:BY6" si="8">IF(BQ7="",NA(),BQ7)</f>
        <v>91.38</v>
      </c>
      <c r="BR6" s="36">
        <f t="shared" si="8"/>
        <v>98.74</v>
      </c>
      <c r="BS6" s="36">
        <f t="shared" si="8"/>
        <v>98.63</v>
      </c>
      <c r="BT6" s="36">
        <f t="shared" si="8"/>
        <v>97.03</v>
      </c>
      <c r="BU6" s="36">
        <f t="shared" si="8"/>
        <v>105.21</v>
      </c>
      <c r="BV6" s="36">
        <f t="shared" si="8"/>
        <v>105.71</v>
      </c>
      <c r="BW6" s="36">
        <f t="shared" si="8"/>
        <v>106.01</v>
      </c>
      <c r="BX6" s="36">
        <f t="shared" si="8"/>
        <v>104.57</v>
      </c>
      <c r="BY6" s="36">
        <f t="shared" si="8"/>
        <v>103.54</v>
      </c>
      <c r="BZ6" s="35" t="str">
        <f>IF(BZ7="","",IF(BZ7="-","【-】","【"&amp;SUBSTITUTE(TEXT(BZ7,"#,##0.00"),"-","△")&amp;"】"))</f>
        <v>【103.91】</v>
      </c>
      <c r="CA6" s="36">
        <f>IF(CA7="",NA(),CA7)</f>
        <v>173.75</v>
      </c>
      <c r="CB6" s="36">
        <f t="shared" ref="CB6:CJ6" si="9">IF(CB7="",NA(),CB7)</f>
        <v>184.73</v>
      </c>
      <c r="CC6" s="36">
        <f t="shared" si="9"/>
        <v>170.95</v>
      </c>
      <c r="CD6" s="36">
        <f t="shared" si="9"/>
        <v>171.29</v>
      </c>
      <c r="CE6" s="36">
        <f t="shared" si="9"/>
        <v>174.34</v>
      </c>
      <c r="CF6" s="36">
        <f t="shared" si="9"/>
        <v>162.59</v>
      </c>
      <c r="CG6" s="36">
        <f t="shared" si="9"/>
        <v>162.15</v>
      </c>
      <c r="CH6" s="36">
        <f t="shared" si="9"/>
        <v>162.24</v>
      </c>
      <c r="CI6" s="36">
        <f t="shared" si="9"/>
        <v>165.47</v>
      </c>
      <c r="CJ6" s="36">
        <f t="shared" si="9"/>
        <v>167.46</v>
      </c>
      <c r="CK6" s="35" t="str">
        <f>IF(CK7="","",IF(CK7="-","【-】","【"&amp;SUBSTITUTE(TEXT(CK7,"#,##0.00"),"-","△")&amp;"】"))</f>
        <v>【167.11】</v>
      </c>
      <c r="CL6" s="36">
        <f>IF(CL7="",NA(),CL7)</f>
        <v>71.400000000000006</v>
      </c>
      <c r="CM6" s="36">
        <f t="shared" ref="CM6:CU6" si="10">IF(CM7="",NA(),CM7)</f>
        <v>70.989999999999995</v>
      </c>
      <c r="CN6" s="36">
        <f t="shared" si="10"/>
        <v>72.180000000000007</v>
      </c>
      <c r="CO6" s="36">
        <f t="shared" si="10"/>
        <v>73.489999999999995</v>
      </c>
      <c r="CP6" s="36">
        <f t="shared" si="10"/>
        <v>75.02</v>
      </c>
      <c r="CQ6" s="36">
        <f t="shared" si="10"/>
        <v>59.17</v>
      </c>
      <c r="CR6" s="36">
        <f t="shared" si="10"/>
        <v>59.34</v>
      </c>
      <c r="CS6" s="36">
        <f t="shared" si="10"/>
        <v>59.11</v>
      </c>
      <c r="CT6" s="36">
        <f t="shared" si="10"/>
        <v>59.74</v>
      </c>
      <c r="CU6" s="36">
        <f t="shared" si="10"/>
        <v>59.46</v>
      </c>
      <c r="CV6" s="35" t="str">
        <f>IF(CV7="","",IF(CV7="-","【-】","【"&amp;SUBSTITUTE(TEXT(CV7,"#,##0.00"),"-","△")&amp;"】"))</f>
        <v>【60.27】</v>
      </c>
      <c r="CW6" s="36">
        <f>IF(CW7="",NA(),CW7)</f>
        <v>85.85</v>
      </c>
      <c r="CX6" s="36">
        <f t="shared" ref="CX6:DF6" si="11">IF(CX7="",NA(),CX7)</f>
        <v>85.61</v>
      </c>
      <c r="CY6" s="36">
        <f t="shared" si="11"/>
        <v>85.35</v>
      </c>
      <c r="CZ6" s="36">
        <f t="shared" si="11"/>
        <v>85.37</v>
      </c>
      <c r="DA6" s="36">
        <f t="shared" si="11"/>
        <v>84.84</v>
      </c>
      <c r="DB6" s="36">
        <f t="shared" si="11"/>
        <v>87.6</v>
      </c>
      <c r="DC6" s="36">
        <f t="shared" si="11"/>
        <v>87.74</v>
      </c>
      <c r="DD6" s="36">
        <f t="shared" si="11"/>
        <v>87.91</v>
      </c>
      <c r="DE6" s="36">
        <f t="shared" si="11"/>
        <v>87.28</v>
      </c>
      <c r="DF6" s="36">
        <f t="shared" si="11"/>
        <v>87.41</v>
      </c>
      <c r="DG6" s="35" t="str">
        <f>IF(DG7="","",IF(DG7="-","【-】","【"&amp;SUBSTITUTE(TEXT(DG7,"#,##0.00"),"-","△")&amp;"】"))</f>
        <v>【89.92】</v>
      </c>
      <c r="DH6" s="36">
        <f>IF(DH7="",NA(),DH7)</f>
        <v>44.94</v>
      </c>
      <c r="DI6" s="36">
        <f t="shared" ref="DI6:DQ6" si="12">IF(DI7="",NA(),DI7)</f>
        <v>46.18</v>
      </c>
      <c r="DJ6" s="36">
        <f t="shared" si="12"/>
        <v>48.04</v>
      </c>
      <c r="DK6" s="36">
        <f t="shared" si="12"/>
        <v>49.42</v>
      </c>
      <c r="DL6" s="36">
        <f t="shared" si="12"/>
        <v>50.67</v>
      </c>
      <c r="DM6" s="36">
        <f t="shared" si="12"/>
        <v>45.25</v>
      </c>
      <c r="DN6" s="36">
        <f t="shared" si="12"/>
        <v>46.27</v>
      </c>
      <c r="DO6" s="36">
        <f t="shared" si="12"/>
        <v>46.88</v>
      </c>
      <c r="DP6" s="36">
        <f t="shared" si="12"/>
        <v>46.94</v>
      </c>
      <c r="DQ6" s="36">
        <f t="shared" si="12"/>
        <v>47.62</v>
      </c>
      <c r="DR6" s="35" t="str">
        <f>IF(DR7="","",IF(DR7="-","【-】","【"&amp;SUBSTITUTE(TEXT(DR7,"#,##0.00"),"-","△")&amp;"】"))</f>
        <v>【48.85】</v>
      </c>
      <c r="DS6" s="36">
        <f>IF(DS7="",NA(),DS7)</f>
        <v>0.98</v>
      </c>
      <c r="DT6" s="36">
        <f t="shared" ref="DT6:EB6" si="13">IF(DT7="",NA(),DT7)</f>
        <v>1.59</v>
      </c>
      <c r="DU6" s="36">
        <f t="shared" si="13"/>
        <v>1.88</v>
      </c>
      <c r="DV6" s="36">
        <f t="shared" si="13"/>
        <v>1.99</v>
      </c>
      <c r="DW6" s="36">
        <f t="shared" si="13"/>
        <v>3.78</v>
      </c>
      <c r="DX6" s="36">
        <f t="shared" si="13"/>
        <v>10.71</v>
      </c>
      <c r="DY6" s="36">
        <f t="shared" si="13"/>
        <v>10.93</v>
      </c>
      <c r="DZ6" s="36">
        <f t="shared" si="13"/>
        <v>13.39</v>
      </c>
      <c r="EA6" s="36">
        <f t="shared" si="13"/>
        <v>14.48</v>
      </c>
      <c r="EB6" s="36">
        <f t="shared" si="13"/>
        <v>16.27</v>
      </c>
      <c r="EC6" s="35" t="str">
        <f>IF(EC7="","",IF(EC7="-","【-】","【"&amp;SUBSTITUTE(TEXT(EC7,"#,##0.00"),"-","△")&amp;"】"))</f>
        <v>【17.80】</v>
      </c>
      <c r="ED6" s="36">
        <f>IF(ED7="",NA(),ED7)</f>
        <v>0.05</v>
      </c>
      <c r="EE6" s="36">
        <f t="shared" ref="EE6:EM6" si="14">IF(EE7="",NA(),EE7)</f>
        <v>0.04</v>
      </c>
      <c r="EF6" s="36">
        <f t="shared" si="14"/>
        <v>0.03</v>
      </c>
      <c r="EG6" s="36">
        <f t="shared" si="14"/>
        <v>7.0000000000000007E-2</v>
      </c>
      <c r="EH6" s="36">
        <f t="shared" si="14"/>
        <v>0.05</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92096</v>
      </c>
      <c r="D7" s="38">
        <v>46</v>
      </c>
      <c r="E7" s="38">
        <v>1</v>
      </c>
      <c r="F7" s="38">
        <v>0</v>
      </c>
      <c r="G7" s="38">
        <v>1</v>
      </c>
      <c r="H7" s="38" t="s">
        <v>93</v>
      </c>
      <c r="I7" s="38" t="s">
        <v>94</v>
      </c>
      <c r="J7" s="38" t="s">
        <v>95</v>
      </c>
      <c r="K7" s="38" t="s">
        <v>96</v>
      </c>
      <c r="L7" s="38" t="s">
        <v>97</v>
      </c>
      <c r="M7" s="38" t="s">
        <v>98</v>
      </c>
      <c r="N7" s="39" t="s">
        <v>99</v>
      </c>
      <c r="O7" s="39">
        <v>68.38</v>
      </c>
      <c r="P7" s="39">
        <v>84.72</v>
      </c>
      <c r="Q7" s="39">
        <v>3132</v>
      </c>
      <c r="R7" s="39">
        <v>80793</v>
      </c>
      <c r="S7" s="39">
        <v>167.34</v>
      </c>
      <c r="T7" s="39">
        <v>482.81</v>
      </c>
      <c r="U7" s="39">
        <v>68317</v>
      </c>
      <c r="V7" s="39">
        <v>74.540000000000006</v>
      </c>
      <c r="W7" s="39">
        <v>916.51</v>
      </c>
      <c r="X7" s="39">
        <v>124.18</v>
      </c>
      <c r="Y7" s="39">
        <v>103.91</v>
      </c>
      <c r="Z7" s="39">
        <v>111.96</v>
      </c>
      <c r="AA7" s="39">
        <v>110.96</v>
      </c>
      <c r="AB7" s="39">
        <v>108.04</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465.5</v>
      </c>
      <c r="AU7" s="39">
        <v>484.81</v>
      </c>
      <c r="AV7" s="39">
        <v>523.16</v>
      </c>
      <c r="AW7" s="39">
        <v>567.28</v>
      </c>
      <c r="AX7" s="39">
        <v>559.37</v>
      </c>
      <c r="AY7" s="39">
        <v>335.95</v>
      </c>
      <c r="AZ7" s="39">
        <v>346.59</v>
      </c>
      <c r="BA7" s="39">
        <v>357.82</v>
      </c>
      <c r="BB7" s="39">
        <v>355.5</v>
      </c>
      <c r="BC7" s="39">
        <v>349.83</v>
      </c>
      <c r="BD7" s="39">
        <v>261.93</v>
      </c>
      <c r="BE7" s="39">
        <v>518.34</v>
      </c>
      <c r="BF7" s="39">
        <v>494.99</v>
      </c>
      <c r="BG7" s="39">
        <v>463.2</v>
      </c>
      <c r="BH7" s="39">
        <v>432.37</v>
      </c>
      <c r="BI7" s="39">
        <v>403.63</v>
      </c>
      <c r="BJ7" s="39">
        <v>319.82</v>
      </c>
      <c r="BK7" s="39">
        <v>312.02999999999997</v>
      </c>
      <c r="BL7" s="39">
        <v>307.45999999999998</v>
      </c>
      <c r="BM7" s="39">
        <v>312.58</v>
      </c>
      <c r="BN7" s="39">
        <v>314.87</v>
      </c>
      <c r="BO7" s="39">
        <v>270.45999999999998</v>
      </c>
      <c r="BP7" s="39">
        <v>97.24</v>
      </c>
      <c r="BQ7" s="39">
        <v>91.38</v>
      </c>
      <c r="BR7" s="39">
        <v>98.74</v>
      </c>
      <c r="BS7" s="39">
        <v>98.63</v>
      </c>
      <c r="BT7" s="39">
        <v>97.03</v>
      </c>
      <c r="BU7" s="39">
        <v>105.21</v>
      </c>
      <c r="BV7" s="39">
        <v>105.71</v>
      </c>
      <c r="BW7" s="39">
        <v>106.01</v>
      </c>
      <c r="BX7" s="39">
        <v>104.57</v>
      </c>
      <c r="BY7" s="39">
        <v>103.54</v>
      </c>
      <c r="BZ7" s="39">
        <v>103.91</v>
      </c>
      <c r="CA7" s="39">
        <v>173.75</v>
      </c>
      <c r="CB7" s="39">
        <v>184.73</v>
      </c>
      <c r="CC7" s="39">
        <v>170.95</v>
      </c>
      <c r="CD7" s="39">
        <v>171.29</v>
      </c>
      <c r="CE7" s="39">
        <v>174.34</v>
      </c>
      <c r="CF7" s="39">
        <v>162.59</v>
      </c>
      <c r="CG7" s="39">
        <v>162.15</v>
      </c>
      <c r="CH7" s="39">
        <v>162.24</v>
      </c>
      <c r="CI7" s="39">
        <v>165.47</v>
      </c>
      <c r="CJ7" s="39">
        <v>167.46</v>
      </c>
      <c r="CK7" s="39">
        <v>167.11</v>
      </c>
      <c r="CL7" s="39">
        <v>71.400000000000006</v>
      </c>
      <c r="CM7" s="39">
        <v>70.989999999999995</v>
      </c>
      <c r="CN7" s="39">
        <v>72.180000000000007</v>
      </c>
      <c r="CO7" s="39">
        <v>73.489999999999995</v>
      </c>
      <c r="CP7" s="39">
        <v>75.02</v>
      </c>
      <c r="CQ7" s="39">
        <v>59.17</v>
      </c>
      <c r="CR7" s="39">
        <v>59.34</v>
      </c>
      <c r="CS7" s="39">
        <v>59.11</v>
      </c>
      <c r="CT7" s="39">
        <v>59.74</v>
      </c>
      <c r="CU7" s="39">
        <v>59.46</v>
      </c>
      <c r="CV7" s="39">
        <v>60.27</v>
      </c>
      <c r="CW7" s="39">
        <v>85.85</v>
      </c>
      <c r="CX7" s="39">
        <v>85.61</v>
      </c>
      <c r="CY7" s="39">
        <v>85.35</v>
      </c>
      <c r="CZ7" s="39">
        <v>85.37</v>
      </c>
      <c r="DA7" s="39">
        <v>84.84</v>
      </c>
      <c r="DB7" s="39">
        <v>87.6</v>
      </c>
      <c r="DC7" s="39">
        <v>87.74</v>
      </c>
      <c r="DD7" s="39">
        <v>87.91</v>
      </c>
      <c r="DE7" s="39">
        <v>87.28</v>
      </c>
      <c r="DF7" s="39">
        <v>87.41</v>
      </c>
      <c r="DG7" s="39">
        <v>89.92</v>
      </c>
      <c r="DH7" s="39">
        <v>44.94</v>
      </c>
      <c r="DI7" s="39">
        <v>46.18</v>
      </c>
      <c r="DJ7" s="39">
        <v>48.04</v>
      </c>
      <c r="DK7" s="39">
        <v>49.42</v>
      </c>
      <c r="DL7" s="39">
        <v>50.67</v>
      </c>
      <c r="DM7" s="39">
        <v>45.25</v>
      </c>
      <c r="DN7" s="39">
        <v>46.27</v>
      </c>
      <c r="DO7" s="39">
        <v>46.88</v>
      </c>
      <c r="DP7" s="39">
        <v>46.94</v>
      </c>
      <c r="DQ7" s="39">
        <v>47.62</v>
      </c>
      <c r="DR7" s="39">
        <v>48.85</v>
      </c>
      <c r="DS7" s="39">
        <v>0.98</v>
      </c>
      <c r="DT7" s="39">
        <v>1.59</v>
      </c>
      <c r="DU7" s="39">
        <v>1.88</v>
      </c>
      <c r="DV7" s="39">
        <v>1.99</v>
      </c>
      <c r="DW7" s="39">
        <v>3.78</v>
      </c>
      <c r="DX7" s="39">
        <v>10.71</v>
      </c>
      <c r="DY7" s="39">
        <v>10.93</v>
      </c>
      <c r="DZ7" s="39">
        <v>13.39</v>
      </c>
      <c r="EA7" s="39">
        <v>14.48</v>
      </c>
      <c r="EB7" s="39">
        <v>16.27</v>
      </c>
      <c r="EC7" s="39">
        <v>17.8</v>
      </c>
      <c r="ED7" s="39">
        <v>0.05</v>
      </c>
      <c r="EE7" s="39">
        <v>0.04</v>
      </c>
      <c r="EF7" s="39">
        <v>0.03</v>
      </c>
      <c r="EG7" s="39">
        <v>7.0000000000000007E-2</v>
      </c>
      <c r="EH7" s="39">
        <v>0.05</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慶</cp:lastModifiedBy>
  <cp:lastPrinted>2020-01-23T05:48:13Z</cp:lastPrinted>
  <dcterms:created xsi:type="dcterms:W3CDTF">2019-12-05T04:11:30Z</dcterms:created>
  <dcterms:modified xsi:type="dcterms:W3CDTF">2020-01-23T06:43:06Z</dcterms:modified>
  <cp:category/>
</cp:coreProperties>
</file>