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81A84135-6CFC-47E8-9489-001A1F8936C1}" xr6:coauthVersionLast="47" xr6:coauthVersionMax="47" xr10:uidLastSave="{00000000-0000-0000-0000-000000000000}"/>
  <workbookProtection workbookAlgorithmName="SHA-512" workbookHashValue="5pk6EJUoaVv8AjTBLHmPtUIDlQzFHdDhILLdzemabd/40+egia4ilpR1Z8mixJ9FSWQP1hj1E67c8OaKxvJUwQ==" workbookSaltValue="p06qBvuqFUkJxD1SnzOZYQ=="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P6" i="5"/>
  <c r="O6" i="5"/>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F85" i="4"/>
  <c r="AT10" i="4"/>
  <c r="AL10" i="4"/>
  <c r="W10" i="4"/>
  <c r="P10" i="4"/>
  <c r="I10" i="4"/>
  <c r="BB8" i="4"/>
  <c r="AT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<sst xmlns="http://schemas.openxmlformats.org/spreadsheetml/2006/main" count="228" uniqueCount="114">
  <si>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</si>
  <si>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</si>
  <si>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</si>
  <si>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</si>
  <si>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</si>
  <si>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</si>
  <si>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</si>
  <si>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</si>
  <si>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</si>
  <si>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</si>
  <si>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</si>
  <si>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</si>
  <si>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</si>
  <si>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</si>
  <si>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</si>
  <si>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</si>
  <si>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</si>
  <si>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</si>
  <si>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</si>
  <si>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</si>
  <si>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</si>
  <si>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</si>
  <si>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</si>
  <si>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</si>
  <si>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</si>
  <si>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</si>
  <si>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</si>
  <si>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</si>
  <si>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</si>
  <si>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</si>
  <si>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</si>
  <si>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</si>
  <si>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</si>
  <si>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</si>
  <si>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</si>
  <si>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</si>
  <si>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</si>
  <si>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</si>
  <si>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</si>
  <si>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</si>
  <si>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</si>
  <si>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</si>
  <si>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</si>
  <si>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</si>
  <si>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</si>
  <si>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</si>
  <si>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</si>
  <si>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</si>
  <si>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</si>
  <si>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</si>
  <si>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</si>
  <si>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</si>
  <si>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</si>
  <si>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</si>
  <si>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</si>
  <si>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</si>
  <si>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</si>
  <si>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</si>
  <si>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</si>
  <si>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</si>
  <si>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</si>
  <si>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</si>
  <si>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</si>
  <si>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</si>
  <si>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</si>
  <si>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</si>
  <si>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</si>
  <si>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</si>
  <si>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</si>
  <si>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</si>
  <si>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</si>
  <si>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</si>
  <si>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</si>
  <si>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</si>
  <si>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</si>
  <si>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</si>
  <si>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</si>
  <si>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</si>
  <si>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</si>
  <si>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</si>
  <si>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</si>
  <si>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</si>
  <si>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</si>
  <si>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</si>
  <si>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</si>
  <si>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</si>
  <si>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</si>
  <si>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</si>
  <si>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</si>
  <si>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</si>
  <si>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</si>
  <si>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</si>
  <si>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</si>
  <si>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</si>
  <si>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</si>
  <si>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</si>
  <si>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</si>
  <si>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</si>
  <si>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</si>
  <si>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</si>
  <si>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</si>
  <si>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</si>
  <si>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</si>
  <si>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</si>
  <si>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</si>
  <si>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</si>
  <si>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</si>
  <si>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</si>
  <si>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</si>
  <si>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</si>
  <si>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</si>
  <si>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は類似団体平均より上回っており、昨年度より1.35ポイント増加している。令和元年度から令和5年度まで増加傾向が続いているため、計画的な設備の更新を行う必要がある。管路経年化率は類似団体平均値を下回る状況が続いているが当該団体値は緩やかな増加傾向にある。また管路更新率についても類似団体平均を下回る状況が続いており、管路の老朽化が進んでいるため、計画的な老朽管の更新を行う必要がある。</t>
    <phoneticPr fontId="4"/>
  </si>
  <si>
    <t>　昨年度に比べ経営の健全性・効率性を示す数値は好転している。一方で管路の老朽化は進行している状況にあり、改善が必要である。
　健全な経営を維持するため、経営管理を継続し、適切な経営戦略のもと計画的な施設設備の更新を行い、水道事業の維持、管理を行っていく。</t>
    <rPh sb="30" eb="32">
      <t>イッポウ</t>
    </rPh>
    <rPh sb="33" eb="35">
      <t>カンロ</t>
    </rPh>
    <phoneticPr fontId="4"/>
  </si>
  <si>
    <t xml:space="preserve">  経常収支比率については、類似団体平均値、令和5年度全国平均値を下回っているものの、昨年度と比較して2.96ポイント増加した。
　その要因として、営業外収益の増加、経費削減を行ったことによる営業費用の減少が考えられる。依然として、経常収支比率は、100％を維持しているが、引き続き注視していく必要がある。
　企業債残高対給水収益比率については、昨年度より、24.86ポイントの減少となっており、類似団体平均値を下回っている。令和5年度企業債借入金額の減少が主な要因であり、企業債残高は計画通り減少している。
　給水原価は経常費用減少により、昨年度から4.52円減少した。給水原価の改善により、料金回収率は2.72ポイント増加した。有収率についても総配水量が減少していることにより0.99ポイント増加した。引き続き経常費用削減に努め、有収水量を増やすために早急な漏水修繕を行う。
　流動比率及び施設利用率に関しては、類似団体平均値を上回っており、現在の水準を維持していくことに努める。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</si>
</sst>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0.13</c:v>
                </c:pt>
                <c:pt idx="1">
                  <c:v>0.2</c:v>
                </c:pt>
                <c:pt idx="2">
                  <c:v>0.04</c:v>
                </c:pt>
                <c:pt idx="3">
                  <c:v>0.02</c:v>
                </c:pt>
                <c:pt idx="4">
                  <c:v>7.0000000000000007E-2</c:v>
                </c:pt>
              </c:numCache>
            </c:numRef>
          </c:val>
          <c:extLst>
            <c:ext xmlns:c16="http://schemas.microsoft.com/office/drawing/2014/chart" uri="{C3380CC4-5D6E-409C-BE32-E72D297353CC}">
              <c16:uniqueId val="{00000000-75D2-4282-9C8E-1229AC0F1C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5D2-4282-9C8E-1229AC0F1C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73.48</c:v>
                </c:pt>
                <c:pt idx="1">
                  <c:v>75.31</c:v>
                </c:pt>
                <c:pt idx="2">
                  <c:v>74.72</c:v>
                </c:pt>
                <c:pt idx="3">
                  <c:v>74.430000000000007</c:v>
                </c:pt>
                <c:pt idx="4">
                  <c:v>72.95</c:v>
                </c:pt>
              </c:numCache>
            </c:numRef>
          </c:val>
          <c:extLst>
            <c:ext xmlns:c16="http://schemas.microsoft.com/office/drawing/2014/chart" uri="{C3380CC4-5D6E-409C-BE32-E72D297353CC}">
              <c16:uniqueId val="{00000000-FEAE-4D46-A3A6-34476F5FFA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FEAE-4D46-A3A6-34476F5FFA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85.07</c:v>
                </c:pt>
                <c:pt idx="1">
                  <c:v>84.81</c:v>
                </c:pt>
                <c:pt idx="2">
                  <c:v>85.67</c:v>
                </c:pt>
                <c:pt idx="3">
                  <c:v>84.96</c:v>
                </c:pt>
                <c:pt idx="4">
                  <c:v>85.95</c:v>
                </c:pt>
              </c:numCache>
            </c:numRef>
          </c:val>
          <c:extLst>
            <c:ext xmlns:c16="http://schemas.microsoft.com/office/drawing/2014/chart" uri="{C3380CC4-5D6E-409C-BE32-E72D297353CC}">
              <c16:uniqueId val="{00000000-B601-41AB-A240-93EB6EACB6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B601-41AB-A240-93EB6EACB6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107.07</c:v>
                </c:pt>
                <c:pt idx="1">
                  <c:v>108.87</c:v>
                </c:pt>
                <c:pt idx="2">
                  <c:v>109.37</c:v>
                </c:pt>
                <c:pt idx="3">
                  <c:v>102.74</c:v>
                </c:pt>
                <c:pt idx="4">
                  <c:v>105.7</c:v>
                </c:pt>
              </c:numCache>
            </c:numRef>
          </c:val>
          <c:extLst>
            <c:ext xmlns:c16="http://schemas.microsoft.com/office/drawing/2014/chart" uri="{C3380CC4-5D6E-409C-BE32-E72D297353CC}">
              <c16:uniqueId val="{00000000-A46C-4594-9143-90DBCED362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46C-4594-9143-90DBCED362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51.97</c:v>
                </c:pt>
                <c:pt idx="1">
                  <c:v>53.14</c:v>
                </c:pt>
                <c:pt idx="2">
                  <c:v>54.58</c:v>
                </c:pt>
                <c:pt idx="3">
                  <c:v>56</c:v>
                </c:pt>
                <c:pt idx="4">
                  <c:v>57.35</c:v>
                </c:pt>
              </c:numCache>
            </c:numRef>
          </c:val>
          <c:extLst>
            <c:ext xmlns:c16="http://schemas.microsoft.com/office/drawing/2014/chart" uri="{C3380CC4-5D6E-409C-BE32-E72D297353CC}">
              <c16:uniqueId val="{00000000-81DD-4EDC-AA8B-2F57DF0304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81DD-4EDC-AA8B-2F57DF0304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7.35</c:v>
                </c:pt>
                <c:pt idx="1">
                  <c:v>4.63</c:v>
                </c:pt>
                <c:pt idx="2">
                  <c:v>5.42</c:v>
                </c:pt>
                <c:pt idx="3">
                  <c:v>7.03</c:v>
                </c:pt>
                <c:pt idx="4">
                  <c:v>8.31</c:v>
                </c:pt>
              </c:numCache>
            </c:numRef>
          </c:val>
          <c:extLst>
            <c:ext xmlns:c16="http://schemas.microsoft.com/office/drawing/2014/chart" uri="{C3380CC4-5D6E-409C-BE32-E72D297353CC}">
              <c16:uniqueId val="{00000000-8CE0-403D-BEDB-F06BFB7961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8CE0-403D-BEDB-F06BFB7961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5A-4547-9DF9-CD01288651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8C5A-4547-9DF9-CD01288651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556.53</c:v>
                </c:pt>
                <c:pt idx="1">
                  <c:v>545.70000000000005</c:v>
                </c:pt>
                <c:pt idx="2">
                  <c:v>517.25</c:v>
                </c:pt>
                <c:pt idx="3">
                  <c:v>599.63</c:v>
                </c:pt>
                <c:pt idx="4">
                  <c:v>504.22</c:v>
                </c:pt>
              </c:numCache>
            </c:numRef>
          </c:val>
          <c:extLst>
            <c:ext xmlns:c16="http://schemas.microsoft.com/office/drawing/2014/chart" uri="{C3380CC4-5D6E-409C-BE32-E72D297353CC}">
              <c16:uniqueId val="{00000000-0B9A-41CB-8A79-0E196601F9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B9A-41CB-8A79-0E196601F9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387.83</c:v>
                </c:pt>
                <c:pt idx="1">
                  <c:v>363.46</c:v>
                </c:pt>
                <c:pt idx="2">
                  <c:v>337.43</c:v>
                </c:pt>
                <c:pt idx="3">
                  <c:v>325.12</c:v>
                </c:pt>
                <c:pt idx="4">
                  <c:v>300.26</c:v>
                </c:pt>
              </c:numCache>
            </c:numRef>
          </c:val>
          <c:extLst>
            <c:ext xmlns:c16="http://schemas.microsoft.com/office/drawing/2014/chart" uri="{C3380CC4-5D6E-409C-BE32-E72D297353CC}">
              <c16:uniqueId val="{00000000-C34C-45BA-ACCC-BD18FEDC29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34C-45BA-ACCC-BD18FEDC29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96.92</c:v>
                </c:pt>
                <c:pt idx="1">
                  <c:v>98.11</c:v>
                </c:pt>
                <c:pt idx="2">
                  <c:v>97.4</c:v>
                </c:pt>
                <c:pt idx="3">
                  <c:v>93.49</c:v>
                </c:pt>
                <c:pt idx="4">
                  <c:v>96.21</c:v>
                </c:pt>
              </c:numCache>
            </c:numRef>
          </c:val>
          <c:extLst>
            <c:ext xmlns:c16="http://schemas.microsoft.com/office/drawing/2014/chart" uri="{C3380CC4-5D6E-409C-BE32-E72D297353CC}">
              <c16:uniqueId val="{00000000-80AC-45C0-9CD2-FA2C25682A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80AC-45C0-9CD2-FA2C25682A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174.66</c:v>
                </c:pt>
                <c:pt idx="1">
                  <c:v>171.04</c:v>
                </c:pt>
                <c:pt idx="2">
                  <c:v>172.49</c:v>
                </c:pt>
                <c:pt idx="3">
                  <c:v>179.9</c:v>
                </c:pt>
                <c:pt idx="4">
                  <c:v>175.38</c:v>
                </c:pt>
              </c:numCache>
            </c:numRef>
          </c:val>
          <c:extLst>
            <c:ext xmlns:c16="http://schemas.microsoft.com/office/drawing/2014/chart" uri="{C3380CC4-5D6E-409C-BE32-E72D297353CC}">
              <c16:uniqueId val="{00000000-4D9F-46F4-BEFD-CCE8782D7F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4D9F-46F4-BEFD-CCE8782D7F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真岡市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79002</v>
      </c>
      <c r="AM8" s="44"/>
      <c r="AN8" s="44"/>
      <c r="AO8" s="44"/>
      <c r="AP8" s="44"/>
      <c r="AQ8" s="44"/>
      <c r="AR8" s="44"/>
      <c r="AS8" s="44"/>
      <c r="AT8" s="45">
        <f>データ!$S$6</f>
        <v>167.34</v>
      </c>
      <c r="AU8" s="46"/>
      <c r="AV8" s="46"/>
      <c r="AW8" s="46"/>
      <c r="AX8" s="46"/>
      <c r="AY8" s="46"/>
      <c r="AZ8" s="46"/>
      <c r="BA8" s="46"/>
      <c r="BB8" s="47">
        <f>データ!$T$6</f>
        <v>472.1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74.73</v>
      </c>
      <c r="J10" s="46"/>
      <c r="K10" s="46"/>
      <c r="L10" s="46"/>
      <c r="M10" s="46"/>
      <c r="N10" s="46"/>
      <c r="O10" s="80"/>
      <c r="P10" s="47">
        <f>データ!$P$6</f>
        <v>84.3</v>
      </c>
      <c r="Q10" s="47"/>
      <c r="R10" s="47"/>
      <c r="S10" s="47"/>
      <c r="T10" s="47"/>
      <c r="U10" s="47"/>
      <c r="V10" s="47"/>
      <c r="W10" s="44">
        <f>データ!$Q$6</f>
        <v>3190</v>
      </c>
      <c r="X10" s="44"/>
      <c r="Y10" s="44"/>
      <c r="Z10" s="44"/>
      <c r="AA10" s="44"/>
      <c r="AB10" s="44"/>
      <c r="AC10" s="44"/>
      <c r="AD10" s="2"/>
      <c r="AE10" s="2"/>
      <c r="AF10" s="2"/>
      <c r="AG10" s="2"/>
      <c r="AH10" s="2"/>
      <c r="AI10" s="2"/>
      <c r="AJ10" s="2"/>
      <c r="AK10" s="2"/>
      <c r="AL10" s="44">
        <f>データ!$U$6</f>
        <v>66239</v>
      </c>
      <c r="AM10" s="44"/>
      <c r="AN10" s="44"/>
      <c r="AO10" s="44"/>
      <c r="AP10" s="44"/>
      <c r="AQ10" s="44"/>
      <c r="AR10" s="44"/>
      <c r="AS10" s="44"/>
      <c r="AT10" s="45">
        <f>データ!$V$6</f>
        <v>75.150000000000006</v>
      </c>
      <c r="AU10" s="46"/>
      <c r="AV10" s="46"/>
      <c r="AW10" s="46"/>
      <c r="AX10" s="46"/>
      <c r="AY10" s="46"/>
      <c r="AZ10" s="46"/>
      <c r="BA10" s="46"/>
      <c r="BB10" s="47">
        <f>データ!$W$6</f>
        <v>881.42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u2ylzYQHlXyYOrVYEtm1+sceNOT3GlmqcR8NnR4RJiNsQqfKqEp3+/TPnCYRCmtz/wiVBtSKQrwSjVEbK4A3A==" saltValue="ZWssy0I6gc++VICyaQuX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92096</v>
      </c>
      <c r="D6" s="20">
        <f t="shared" si="3"/>
        <v>46</v>
      </c>
      <c r="E6" s="20">
        <f t="shared" si="3"/>
        <v>1</v>
      </c>
      <c r="F6" s="20">
        <f t="shared" si="3"/>
        <v>0</v>
      </c>
      <c r="G6" s="20">
        <f t="shared" si="3"/>
        <v>1</v>
      </c>
      <c r="H6" s="20" t="str">
        <f t="shared" si="3"/>
        <v>栃木県　真岡市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74.73</v>
      </c>
      <c r="P6" s="21">
        <f t="shared" si="3"/>
        <v>84.3</v>
      </c>
      <c r="Q6" s="21">
        <f t="shared" si="3"/>
        <v>3190</v>
      </c>
      <c r="R6" s="21">
        <f t="shared" si="3"/>
        <v>79002</v>
      </c>
      <c r="S6" s="21">
        <f t="shared" si="3"/>
        <v>167.34</v>
      </c>
      <c r="T6" s="21">
        <f t="shared" si="3"/>
        <v>472.1</v>
      </c>
      <c r="U6" s="21">
        <f t="shared" si="3"/>
        <v>66239</v>
      </c>
      <c r="V6" s="21">
        <f t="shared" si="3"/>
        <v>75.150000000000006</v>
      </c>
      <c r="W6" s="21">
        <f t="shared" si="3"/>
        <v>881.42</v>
      </c>
      <c r="X6" s="22">
        <f>IF(X7="",NA(),X7)</f>
        <v>107.07</v>
      </c>
      <c r="Y6" s="22">
        <f t="shared" ref="Y6:AG6" si="4">IF(Y7="",NA(),Y7)</f>
        <v>108.87</v>
      </c>
      <c r="Z6" s="22">
        <f t="shared" si="4"/>
        <v>109.37</v>
      </c>
      <c r="AA6" s="22">
        <f t="shared" si="4"/>
        <v>102.74</v>
      </c>
      <c r="AB6" s="22">
        <f t="shared" si="4"/>
        <v>105.7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556.53</v>
      </c>
      <c r="AU6" s="22">
        <f t="shared" ref="AU6:BC6" si="6">IF(AU7="",NA(),AU7)</f>
        <v>545.70000000000005</v>
      </c>
      <c r="AV6" s="22">
        <f t="shared" si="6"/>
        <v>517.25</v>
      </c>
      <c r="AW6" s="22">
        <f t="shared" si="6"/>
        <v>599.63</v>
      </c>
      <c r="AX6" s="22">
        <f t="shared" si="6"/>
        <v>504.22</v>
      </c>
      <c r="AY6" s="22">
        <f t="shared" si="6"/>
        <v>360.86</v>
      </c>
      <c r="AZ6" s="22">
        <f t="shared" si="6"/>
        <v>350.79</v>
      </c>
      <c r="BA6" s="22">
        <f t="shared" si="6"/>
        <v>354.57</v>
      </c>
      <c r="BB6" s="22">
        <f t="shared" si="6"/>
        <v>357.74</v>
      </c>
      <c r="BC6" s="22">
        <f t="shared" si="6"/>
        <v>344.88</v>
      </c>
      <c r="BD6" s="21" t="str">
        <f>IF(BD7="","",IF(BD7="-","【-】","【"&amp;SUBSTITUTE(TEXT(BD7,"#,##0.00"),"-","△")&amp;"】"))</f>
        <v>【243.36】</v>
      </c>
      <c r="BE6" s="22">
        <f>IF(BE7="",NA(),BE7)</f>
        <v>387.83</v>
      </c>
      <c r="BF6" s="22">
        <f t="shared" ref="BF6:BN6" si="7">IF(BF7="",NA(),BF7)</f>
        <v>363.46</v>
      </c>
      <c r="BG6" s="22">
        <f t="shared" si="7"/>
        <v>337.43</v>
      </c>
      <c r="BH6" s="22">
        <f t="shared" si="7"/>
        <v>325.12</v>
      </c>
      <c r="BI6" s="22">
        <f t="shared" si="7"/>
        <v>300.26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96.92</v>
      </c>
      <c r="BQ6" s="22">
        <f t="shared" ref="BQ6:BY6" si="8">IF(BQ7="",NA(),BQ7)</f>
        <v>98.11</v>
      </c>
      <c r="BR6" s="22">
        <f t="shared" si="8"/>
        <v>97.4</v>
      </c>
      <c r="BS6" s="22">
        <f t="shared" si="8"/>
        <v>93.49</v>
      </c>
      <c r="BT6" s="22">
        <f t="shared" si="8"/>
        <v>96.21</v>
      </c>
      <c r="BU6" s="22">
        <f t="shared" si="8"/>
        <v>103.32</v>
      </c>
      <c r="BV6" s="22">
        <f t="shared" si="8"/>
        <v>100.85</v>
      </c>
      <c r="BW6" s="22">
        <f t="shared" si="8"/>
        <v>103.79</v>
      </c>
      <c r="BX6" s="22">
        <f t="shared" si="8"/>
        <v>98.3</v>
      </c>
      <c r="BY6" s="22">
        <f t="shared" si="8"/>
        <v>98.89</v>
      </c>
      <c r="BZ6" s="21" t="str">
        <f>IF(BZ7="","",IF(BZ7="-","【-】","【"&amp;SUBSTITUTE(TEXT(BZ7,"#,##0.00"),"-","△")&amp;"】"))</f>
        <v>【97.82】</v>
      </c>
      <c r="CA6" s="22">
        <f>IF(CA7="",NA(),CA7)</f>
        <v>174.66</v>
      </c>
      <c r="CB6" s="22">
        <f t="shared" ref="CB6:CJ6" si="9">IF(CB7="",NA(),CB7)</f>
        <v>171.04</v>
      </c>
      <c r="CC6" s="22">
        <f t="shared" si="9"/>
        <v>172.49</v>
      </c>
      <c r="CD6" s="22">
        <f t="shared" si="9"/>
        <v>179.9</v>
      </c>
      <c r="CE6" s="22">
        <f t="shared" si="9"/>
        <v>175.38</v>
      </c>
      <c r="CF6" s="22">
        <f t="shared" si="9"/>
        <v>168.56</v>
      </c>
      <c r="CG6" s="22">
        <f t="shared" si="9"/>
        <v>167.1</v>
      </c>
      <c r="CH6" s="22">
        <f t="shared" si="9"/>
        <v>167.86</v>
      </c>
      <c r="CI6" s="22">
        <f t="shared" si="9"/>
        <v>173.68</v>
      </c>
      <c r="CJ6" s="22">
        <f t="shared" si="9"/>
        <v>174.52</v>
      </c>
      <c r="CK6" s="21" t="str">
        <f>IF(CK7="","",IF(CK7="-","【-】","【"&amp;SUBSTITUTE(TEXT(CK7,"#,##0.00"),"-","△")&amp;"】"))</f>
        <v>【177.56】</v>
      </c>
      <c r="CL6" s="22">
        <f>IF(CL7="",NA(),CL7)</f>
        <v>73.48</v>
      </c>
      <c r="CM6" s="22">
        <f t="shared" ref="CM6:CU6" si="10">IF(CM7="",NA(),CM7)</f>
        <v>75.31</v>
      </c>
      <c r="CN6" s="22">
        <f t="shared" si="10"/>
        <v>74.72</v>
      </c>
      <c r="CO6" s="22">
        <f t="shared" si="10"/>
        <v>74.430000000000007</v>
      </c>
      <c r="CP6" s="22">
        <f t="shared" si="10"/>
        <v>72.95</v>
      </c>
      <c r="CQ6" s="22">
        <f t="shared" si="10"/>
        <v>59.51</v>
      </c>
      <c r="CR6" s="22">
        <f t="shared" si="10"/>
        <v>59.91</v>
      </c>
      <c r="CS6" s="22">
        <f t="shared" si="10"/>
        <v>59.4</v>
      </c>
      <c r="CT6" s="22">
        <f t="shared" si="10"/>
        <v>59.24</v>
      </c>
      <c r="CU6" s="22">
        <f t="shared" si="10"/>
        <v>58.77</v>
      </c>
      <c r="CV6" s="21" t="str">
        <f>IF(CV7="","",IF(CV7="-","【-】","【"&amp;SUBSTITUTE(TEXT(CV7,"#,##0.00"),"-","△")&amp;"】"))</f>
        <v>【59.81】</v>
      </c>
      <c r="CW6" s="22">
        <f>IF(CW7="",NA(),CW7)</f>
        <v>85.07</v>
      </c>
      <c r="CX6" s="22">
        <f t="shared" ref="CX6:DF6" si="11">IF(CX7="",NA(),CX7)</f>
        <v>84.81</v>
      </c>
      <c r="CY6" s="22">
        <f t="shared" si="11"/>
        <v>85.67</v>
      </c>
      <c r="CZ6" s="22">
        <f t="shared" si="11"/>
        <v>84.96</v>
      </c>
      <c r="DA6" s="22">
        <f t="shared" si="11"/>
        <v>85.95</v>
      </c>
      <c r="DB6" s="22">
        <f t="shared" si="11"/>
        <v>87.08</v>
      </c>
      <c r="DC6" s="22">
        <f t="shared" si="11"/>
        <v>87.26</v>
      </c>
      <c r="DD6" s="22">
        <f t="shared" si="11"/>
        <v>87.57</v>
      </c>
      <c r="DE6" s="22">
        <f t="shared" si="11"/>
        <v>87.26</v>
      </c>
      <c r="DF6" s="22">
        <f t="shared" si="11"/>
        <v>86.95</v>
      </c>
      <c r="DG6" s="21" t="str">
        <f>IF(DG7="","",IF(DG7="-","【-】","【"&amp;SUBSTITUTE(TEXT(DG7,"#,##0.00"),"-","△")&amp;"】"))</f>
        <v>【89.42】</v>
      </c>
      <c r="DH6" s="22">
        <f>IF(DH7="",NA(),DH7)</f>
        <v>51.97</v>
      </c>
      <c r="DI6" s="22">
        <f t="shared" ref="DI6:DQ6" si="12">IF(DI7="",NA(),DI7)</f>
        <v>53.14</v>
      </c>
      <c r="DJ6" s="22">
        <f t="shared" si="12"/>
        <v>54.58</v>
      </c>
      <c r="DK6" s="22">
        <f t="shared" si="12"/>
        <v>56</v>
      </c>
      <c r="DL6" s="22">
        <f t="shared" si="12"/>
        <v>57.35</v>
      </c>
      <c r="DM6" s="22">
        <f t="shared" si="12"/>
        <v>48.55</v>
      </c>
      <c r="DN6" s="22">
        <f t="shared" si="12"/>
        <v>49.2</v>
      </c>
      <c r="DO6" s="22">
        <f t="shared" si="12"/>
        <v>50.01</v>
      </c>
      <c r="DP6" s="22">
        <f t="shared" si="12"/>
        <v>50.99</v>
      </c>
      <c r="DQ6" s="22">
        <f t="shared" si="12"/>
        <v>51.79</v>
      </c>
      <c r="DR6" s="21" t="str">
        <f>IF(DR7="","",IF(DR7="-","【-】","【"&amp;SUBSTITUTE(TEXT(DR7,"#,##0.00"),"-","△")&amp;"】"))</f>
        <v>【52.02】</v>
      </c>
      <c r="DS6" s="22">
        <f>IF(DS7="",NA(),DS7)</f>
        <v>7.35</v>
      </c>
      <c r="DT6" s="22">
        <f t="shared" ref="DT6:EB6" si="13">IF(DT7="",NA(),DT7)</f>
        <v>4.63</v>
      </c>
      <c r="DU6" s="22">
        <f t="shared" si="13"/>
        <v>5.42</v>
      </c>
      <c r="DV6" s="22">
        <f t="shared" si="13"/>
        <v>7.03</v>
      </c>
      <c r="DW6" s="22">
        <f t="shared" si="13"/>
        <v>8.31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0.13</v>
      </c>
      <c r="EE6" s="22">
        <f t="shared" ref="EE6:EM6" si="14">IF(EE7="",NA(),EE7)</f>
        <v>0.2</v>
      </c>
      <c r="EF6" s="22">
        <f t="shared" si="14"/>
        <v>0.04</v>
      </c>
      <c r="EG6" s="22">
        <f t="shared" si="14"/>
        <v>0.02</v>
      </c>
      <c r="EH6" s="22">
        <f t="shared" si="14"/>
        <v>7.0000000000000007E-2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92096</v>
      </c>
      <c r="D7" s="24">
        <v>46</v>
      </c>
      <c r="E7" s="24">
        <v>1</v>
      </c>
      <c r="F7" s="24">
        <v>0</v>
      </c>
      <c r="G7" s="24">
        <v>1</v>
      </c>
      <c r="H7" s="24" t="s">
        <v>93</v>
      </c>
      <c r="I7" s="24" t="s">
        <v>94</v>
      </c>
      <c r="J7" s="24" t="s">
        <v>95</v>
      </c>
      <c r="K7" s="24" t="s">
        <v>96</v>
      </c>
      <c r="L7" s="24" t="s">
        <v>97</v>
      </c>
      <c r="M7" s="24" t="s">
        <v>98</v>
      </c>
      <c r="N7" s="25" t="s">
        <v>99</v>
      </c>
      <c r="O7" s="25">
        <v>74.73</v>
      </c>
      <c r="P7" s="25">
        <v>84.3</v>
      </c>
      <c r="Q7" s="25">
        <v>3190</v>
      </c>
      <c r="R7" s="25">
        <v>79002</v>
      </c>
      <c r="S7" s="25">
        <v>167.34</v>
      </c>
      <c r="T7" s="25">
        <v>472.1</v>
      </c>
      <c r="U7" s="25">
        <v>66239</v>
      </c>
      <c r="V7" s="25">
        <v>75.150000000000006</v>
      </c>
      <c r="W7" s="25">
        <v>881.42</v>
      </c>
      <c r="X7" s="25">
        <v>107.07</v>
      </c>
      <c r="Y7" s="25">
        <v>108.87</v>
      </c>
      <c r="Z7" s="25">
        <v>109.37</v>
      </c>
      <c r="AA7" s="25">
        <v>102.74</v>
      </c>
      <c r="AB7" s="25">
        <v>105.7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556.53</v>
      </c>
      <c r="AU7" s="25">
        <v>545.70000000000005</v>
      </c>
      <c r="AV7" s="25">
        <v>517.25</v>
      </c>
      <c r="AW7" s="25">
        <v>599.63</v>
      </c>
      <c r="AX7" s="25">
        <v>504.22</v>
      </c>
      <c r="AY7" s="25">
        <v>360.86</v>
      </c>
      <c r="AZ7" s="25">
        <v>350.79</v>
      </c>
      <c r="BA7" s="25">
        <v>354.57</v>
      </c>
      <c r="BB7" s="25">
        <v>357.74</v>
      </c>
      <c r="BC7" s="25">
        <v>344.88</v>
      </c>
      <c r="BD7" s="25">
        <v>243.36</v>
      </c>
      <c r="BE7" s="25">
        <v>387.83</v>
      </c>
      <c r="BF7" s="25">
        <v>363.46</v>
      </c>
      <c r="BG7" s="25">
        <v>337.43</v>
      </c>
      <c r="BH7" s="25">
        <v>325.12</v>
      </c>
      <c r="BI7" s="25">
        <v>300.26</v>
      </c>
      <c r="BJ7" s="25">
        <v>309.27999999999997</v>
      </c>
      <c r="BK7" s="25">
        <v>322.92</v>
      </c>
      <c r="BL7" s="25">
        <v>303.45999999999998</v>
      </c>
      <c r="BM7" s="25">
        <v>307.27999999999997</v>
      </c>
      <c r="BN7" s="25">
        <v>304.02</v>
      </c>
      <c r="BO7" s="25">
        <v>265.93</v>
      </c>
      <c r="BP7" s="25">
        <v>96.92</v>
      </c>
      <c r="BQ7" s="25">
        <v>98.11</v>
      </c>
      <c r="BR7" s="25">
        <v>97.4</v>
      </c>
      <c r="BS7" s="25">
        <v>93.49</v>
      </c>
      <c r="BT7" s="25">
        <v>96.21</v>
      </c>
      <c r="BU7" s="25">
        <v>103.32</v>
      </c>
      <c r="BV7" s="25">
        <v>100.85</v>
      </c>
      <c r="BW7" s="25">
        <v>103.79</v>
      </c>
      <c r="BX7" s="25">
        <v>98.3</v>
      </c>
      <c r="BY7" s="25">
        <v>98.89</v>
      </c>
      <c r="BZ7" s="25">
        <v>97.82</v>
      </c>
      <c r="CA7" s="25">
        <v>174.66</v>
      </c>
      <c r="CB7" s="25">
        <v>171.04</v>
      </c>
      <c r="CC7" s="25">
        <v>172.49</v>
      </c>
      <c r="CD7" s="25">
        <v>179.9</v>
      </c>
      <c r="CE7" s="25">
        <v>175.38</v>
      </c>
      <c r="CF7" s="25">
        <v>168.56</v>
      </c>
      <c r="CG7" s="25">
        <v>167.1</v>
      </c>
      <c r="CH7" s="25">
        <v>167.86</v>
      </c>
      <c r="CI7" s="25">
        <v>173.68</v>
      </c>
      <c r="CJ7" s="25">
        <v>174.52</v>
      </c>
      <c r="CK7" s="25">
        <v>177.56</v>
      </c>
      <c r="CL7" s="25">
        <v>73.48</v>
      </c>
      <c r="CM7" s="25">
        <v>75.31</v>
      </c>
      <c r="CN7" s="25">
        <v>74.72</v>
      </c>
      <c r="CO7" s="25">
        <v>74.430000000000007</v>
      </c>
      <c r="CP7" s="25">
        <v>72.95</v>
      </c>
      <c r="CQ7" s="25">
        <v>59.51</v>
      </c>
      <c r="CR7" s="25">
        <v>59.91</v>
      </c>
      <c r="CS7" s="25">
        <v>59.4</v>
      </c>
      <c r="CT7" s="25">
        <v>59.24</v>
      </c>
      <c r="CU7" s="25">
        <v>58.77</v>
      </c>
      <c r="CV7" s="25">
        <v>59.81</v>
      </c>
      <c r="CW7" s="25">
        <v>85.07</v>
      </c>
      <c r="CX7" s="25">
        <v>84.81</v>
      </c>
      <c r="CY7" s="25">
        <v>85.67</v>
      </c>
      <c r="CZ7" s="25">
        <v>84.96</v>
      </c>
      <c r="DA7" s="25">
        <v>85.95</v>
      </c>
      <c r="DB7" s="25">
        <v>87.08</v>
      </c>
      <c r="DC7" s="25">
        <v>87.26</v>
      </c>
      <c r="DD7" s="25">
        <v>87.57</v>
      </c>
      <c r="DE7" s="25">
        <v>87.26</v>
      </c>
      <c r="DF7" s="25">
        <v>86.95</v>
      </c>
      <c r="DG7" s="25">
        <v>89.42</v>
      </c>
      <c r="DH7" s="25">
        <v>51.97</v>
      </c>
      <c r="DI7" s="25">
        <v>53.14</v>
      </c>
      <c r="DJ7" s="25">
        <v>54.58</v>
      </c>
      <c r="DK7" s="25">
        <v>56</v>
      </c>
      <c r="DL7" s="25">
        <v>57.35</v>
      </c>
      <c r="DM7" s="25">
        <v>48.55</v>
      </c>
      <c r="DN7" s="25">
        <v>49.2</v>
      </c>
      <c r="DO7" s="25">
        <v>50.01</v>
      </c>
      <c r="DP7" s="25">
        <v>50.99</v>
      </c>
      <c r="DQ7" s="25">
        <v>51.79</v>
      </c>
      <c r="DR7" s="25">
        <v>52.02</v>
      </c>
      <c r="DS7" s="25">
        <v>7.35</v>
      </c>
      <c r="DT7" s="25">
        <v>4.63</v>
      </c>
      <c r="DU7" s="25">
        <v>5.42</v>
      </c>
      <c r="DV7" s="25">
        <v>7.03</v>
      </c>
      <c r="DW7" s="25">
        <v>8.31</v>
      </c>
      <c r="DX7" s="25">
        <v>17.11</v>
      </c>
      <c r="DY7" s="25">
        <v>18.329999999999998</v>
      </c>
      <c r="DZ7" s="25">
        <v>20.27</v>
      </c>
      <c r="EA7" s="25">
        <v>21.69</v>
      </c>
      <c r="EB7" s="25">
        <v>23.19</v>
      </c>
      <c r="EC7" s="25">
        <v>25.37</v>
      </c>
      <c r="ED7" s="25">
        <v>0.13</v>
      </c>
      <c r="EE7" s="25">
        <v>0.2</v>
      </c>
      <c r="EF7" s="25">
        <v>0.04</v>
      </c>
      <c r="EG7" s="25">
        <v>0.02</v>
      </c>
      <c r="EH7" s="25">
        <v>7.0000000000000007E-2</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2025-02-28T00:16:33Z</cp:lastPrinted>
  <dcterms:created xsi:type="dcterms:W3CDTF">2025-01-24T06:46:10Z</dcterms:created>
  <dcterms:modified xsi:type="dcterms:W3CDTF">2025-03-04T09:12:16Z</dcterms:modified>
  <cp:category/>
</cp:coreProperties>
</file>