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Wifs101\市町村課\05財政担当\R4（2022）\④公営企業\02 公営企業決算統計\16 公営企業に係る経営比較分析表（令和３年度決算）の分析等について\07 県HP公開\１上水道\"/>
    </mc:Choice>
  </mc:AlternateContent>
  <xr:revisionPtr revIDLastSave="0" documentId="13_ncr:1_{9FBB0FD8-0FC8-478D-8117-6FD75DA24AC0}" xr6:coauthVersionLast="47" xr6:coauthVersionMax="47" xr10:uidLastSave="{00000000-0000-0000-0000-000000000000}"/>
  <workbookProtection workbookAlgorithmName="SHA-512" workbookHashValue="OTE/P+4Pt+1QmYdvdK8Wgmiq9yfFClATT754t3iEovs3JDthaRTvlUYW0kjMJsC72uEFZ8WF8UhcQu1e99eJjw==" workbookSaltValue="gznmvHZuwM1wbtMxZzbqEw==" workbookSpinCount="100000" lockStructure="1"/>
  <bookViews>
    <workbookView xWindow="2868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W10" i="4" s="1"/>
  <c r="P6" i="5"/>
  <c r="O6" i="5"/>
  <c r="I10" i="4" s="1"/>
  <c r="N6" i="5"/>
  <c r="M6" i="5"/>
  <c r="L6" i="5"/>
  <c r="K6" i="5"/>
  <c r="P8" i="4" s="1"/>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I85" i="4"/>
  <c r="G85" i="4"/>
  <c r="F85" i="4"/>
  <c r="BB10" i="4"/>
  <c r="AT10" i="4"/>
  <c r="AL10" i="4"/>
  <c r="P10" i="4"/>
  <c r="B10" i="4"/>
  <c r="BB8" i="4"/>
  <c r="AT8" i="4"/>
  <c r="AD8" i="4"/>
  <c r="W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<sst xmlns="http://schemas.openxmlformats.org/spreadsheetml/2006/main" count="228" uniqueCount="115">
  <si>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</si>
  <si>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</si>
  <si>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</si>
  <si>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</si>
  <si>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</si>
  <si>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</si>
  <si>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</si>
  <si>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</si>
  <si>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</si>
  <si>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</si>
  <si>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</si>
  <si>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</si>
  <si>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</si>
  <si>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</si>
  <si>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</si>
  <si>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</si>
  <si>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</si>
  <si>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</si>
  <si>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</si>
  <si>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</si>
  <si>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</si>
  <si>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</si>
  <si>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</si>
  <si>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</si>
  <si>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</si>
  <si>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</si>
  <si>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</si>
  <si>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</si>
  <si>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</si>
  <si>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</si>
  <si>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</si>
  <si>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</si>
  <si>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</si>
  <si>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</si>
  <si>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</si>
  <si>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</si>
  <si>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</si>
  <si>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</si>
  <si>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</si>
  <si>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</si>
  <si>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</si>
  <si>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</si>
  <si>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</si>
  <si>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</si>
  <si>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</si>
  <si>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</si>
  <si>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</si>
  <si>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</si>
  <si>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</si>
  <si>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</si>
  <si>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</si>
  <si>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</si>
  <si>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</si>
  <si>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</si>
  <si>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</si>
  <si>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</si>
  <si>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</si>
  <si>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</si>
  <si>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</si>
  <si>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</si>
  <si>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</si>
  <si>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</si>
  <si>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</si>
  <si>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</si>
  <si>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</si>
  <si>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</si>
  <si>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</si>
  <si>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</si>
  <si>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</si>
  <si>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</si>
  <si>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</si>
  <si>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</si>
  <si>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</si>
  <si>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</si>
  <si>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</si>
  <si>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</si>
  <si>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</si>
  <si>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</si>
  <si>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</si>
  <si>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</si>
  <si>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</si>
  <si>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</si>
  <si>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</si>
  <si>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</si>
  <si>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</si>
  <si>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</si>
  <si>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</si>
  <si>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</si>
  <si>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</si>
  <si>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</si>
  <si>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</si>
  <si>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</si>
  <si>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</si>
  <si>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大田原市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</si>
  <si>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</si>
  <si>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</si>
  <si>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</si>
  <si>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</si>
  <si>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</si>
  <si>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</si>
  <si>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</si>
  <si>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</si>
  <si>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</si>
  <si>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</si>
  <si>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</si>
  <si>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</si>
  <si>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</si>
  <si>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</si>
  <si>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</si>
  <si>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</si>
  <si>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</si>
  <si>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</si>
  <si>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①有形固定資産減価償却率は年々増加しており、類似団体平均値を上回る状況が続いています。
②管路経年化率は微増となり、類似団体平均値より緩やかな伸びとなり、その差は大きくなりました。将来的に法定耐用年数を超える管路は増加していく見込ですので、引き続き計画的な管路の整備に努めてまいります。
③管路更新率は平成30年度から類似団体平均値を下回っていましたが、令和3年度で同程度の水準となりました。今後も経営バランスを考慮しながら更新を進めてまいります。</t>
    <rPh sb="1" eb="3">
      <t>ユウケイ</t>
    </rPh>
    <rPh sb="3" eb="7">
      <t>コテイシサン</t>
    </rPh>
    <rPh sb="7" eb="11">
      <t>ゲンカショウキャク</t>
    </rPh>
    <rPh sb="11" eb="12">
      <t>リツ</t>
    </rPh>
    <rPh sb="13" eb="15">
      <t>ネンネン</t>
    </rPh>
    <rPh sb="15" eb="17">
      <t>ゾウカ</t>
    </rPh>
    <rPh sb="22" eb="29">
      <t>ルイジダンタイヘイキンチ</t>
    </rPh>
    <rPh sb="30" eb="32">
      <t>ウワマワ</t>
    </rPh>
    <rPh sb="33" eb="35">
      <t>ジョウキョウ</t>
    </rPh>
    <rPh sb="36" eb="37">
      <t>ツヅ</t>
    </rPh>
    <rPh sb="45" eb="47">
      <t>カンロ</t>
    </rPh>
    <rPh sb="47" eb="49">
      <t>ケイネン</t>
    </rPh>
    <rPh sb="49" eb="50">
      <t>カ</t>
    </rPh>
    <rPh sb="50" eb="51">
      <t>リツ</t>
    </rPh>
    <rPh sb="52" eb="54">
      <t>ビゾウ</t>
    </rPh>
    <rPh sb="58" eb="65">
      <t>ルイジダンタイヘイキンチ</t>
    </rPh>
    <rPh sb="67" eb="68">
      <t>ユル</t>
    </rPh>
    <rPh sb="71" eb="72">
      <t>ノ</t>
    </rPh>
    <rPh sb="79" eb="80">
      <t>サ</t>
    </rPh>
    <rPh sb="81" eb="82">
      <t>オオ</t>
    </rPh>
    <rPh sb="90" eb="93">
      <t>ショウライテキ</t>
    </rPh>
    <rPh sb="94" eb="96">
      <t>ホウテイ</t>
    </rPh>
    <rPh sb="96" eb="100">
      <t>タイヨウネンスウ</t>
    </rPh>
    <rPh sb="101" eb="102">
      <t>コ</t>
    </rPh>
    <rPh sb="104" eb="106">
      <t>カンロ</t>
    </rPh>
    <rPh sb="107" eb="109">
      <t>ゾウカ</t>
    </rPh>
    <rPh sb="113" eb="115">
      <t>ミコミ</t>
    </rPh>
    <rPh sb="151" eb="153">
      <t>ヘイセイ</t>
    </rPh>
    <rPh sb="155" eb="157">
      <t>ネンド</t>
    </rPh>
    <rPh sb="159" eb="166">
      <t>ルイジダンタイヘイキンチ</t>
    </rPh>
    <rPh sb="167" eb="169">
      <t>シタマワ</t>
    </rPh>
    <rPh sb="177" eb="179">
      <t>レイワ</t>
    </rPh>
    <rPh sb="180" eb="182">
      <t>ネンド</t>
    </rPh>
    <rPh sb="183" eb="186">
      <t>ドウテイド</t>
    </rPh>
    <rPh sb="187" eb="189">
      <t>スイジュン</t>
    </rPh>
    <rPh sb="196" eb="198">
      <t>コンゴ</t>
    </rPh>
    <rPh sb="199" eb="201">
      <t>ケイエイ</t>
    </rPh>
    <rPh sb="206" eb="208">
      <t>コウリョ</t>
    </rPh>
    <rPh sb="212" eb="214">
      <t>コウシン</t>
    </rPh>
    <rPh sb="215" eb="216">
      <t>スス</t>
    </rPh>
    <phoneticPr fontId="4"/>
  </si>
  <si>
    <t>　経営の健全性・効率性については、類似団体平均値を下回る項目はあるものの、概ね良好な水準にあるといえます。特に有収率については昨年度に引き続き大幅な改善がなされ、経営改善の成果がみられます。
　一方で、施設及び管路の老朽化は確実に進んでおり、将来に向けて計画的な更新が求められます。給水人口の減少や節水意識の向上、ライフスタイルの変化により給水収益の増加が見込めない中で、更新に必要となる財源を確保するため、より効率的な経営に取り組むとともに、水道料金の将来的な見直しについても検討を進めていく必要があります。
　市民の生活に欠かせない水を安定的に供給すべく、長期的な視点を持ち続けて戦略的に経営を進めてまいります。</t>
    <rPh sb="1" eb="3">
      <t>ケイエイ</t>
    </rPh>
    <rPh sb="4" eb="7">
      <t>ケンゼンセイ</t>
    </rPh>
    <rPh sb="8" eb="11">
      <t>コウリツセイ</t>
    </rPh>
    <rPh sb="17" eb="24">
      <t>ルイジダンタイヘイキンチ</t>
    </rPh>
    <rPh sb="25" eb="27">
      <t>シタマワ</t>
    </rPh>
    <rPh sb="28" eb="30">
      <t>コウモク</t>
    </rPh>
    <rPh sb="37" eb="38">
      <t>オオム</t>
    </rPh>
    <rPh sb="39" eb="41">
      <t>リョウコウ</t>
    </rPh>
    <rPh sb="42" eb="44">
      <t>スイジュン</t>
    </rPh>
    <rPh sb="53" eb="54">
      <t>トク</t>
    </rPh>
    <rPh sb="55" eb="58">
      <t>ユウシュウリツ</t>
    </rPh>
    <rPh sb="63" eb="66">
      <t>サクネンド</t>
    </rPh>
    <rPh sb="67" eb="68">
      <t>ヒ</t>
    </rPh>
    <rPh sb="69" eb="70">
      <t>ツヅ</t>
    </rPh>
    <rPh sb="71" eb="73">
      <t>オオハバ</t>
    </rPh>
    <rPh sb="74" eb="76">
      <t>カイゼン</t>
    </rPh>
    <rPh sb="81" eb="83">
      <t>ケイエイ</t>
    </rPh>
    <rPh sb="83" eb="85">
      <t>カイゼン</t>
    </rPh>
    <rPh sb="86" eb="88">
      <t>セイカ</t>
    </rPh>
    <rPh sb="97" eb="99">
      <t>イッポウ</t>
    </rPh>
    <rPh sb="101" eb="103">
      <t>シセツ</t>
    </rPh>
    <rPh sb="103" eb="104">
      <t>オヨ</t>
    </rPh>
    <rPh sb="105" eb="107">
      <t>カンロ</t>
    </rPh>
    <rPh sb="108" eb="111">
      <t>ロウキュウカ</t>
    </rPh>
    <rPh sb="112" eb="114">
      <t>カクジツ</t>
    </rPh>
    <rPh sb="115" eb="116">
      <t>スス</t>
    </rPh>
    <rPh sb="121" eb="123">
      <t>ショウライ</t>
    </rPh>
    <rPh sb="124" eb="125">
      <t>ム</t>
    </rPh>
    <rPh sb="127" eb="130">
      <t>ケイカクテキ</t>
    </rPh>
    <rPh sb="131" eb="133">
      <t>コウシン</t>
    </rPh>
    <rPh sb="134" eb="135">
      <t>モト</t>
    </rPh>
    <rPh sb="141" eb="143">
      <t>キュウスイ</t>
    </rPh>
    <rPh sb="143" eb="145">
      <t>ジンコウ</t>
    </rPh>
    <rPh sb="146" eb="148">
      <t>ゲンショウ</t>
    </rPh>
    <rPh sb="149" eb="153">
      <t>セッスイイシキ</t>
    </rPh>
    <rPh sb="154" eb="156">
      <t>コウジョウ</t>
    </rPh>
    <rPh sb="165" eb="167">
      <t>ヘンカ</t>
    </rPh>
    <rPh sb="170" eb="174">
      <t>キュウスイシュウエキ</t>
    </rPh>
    <rPh sb="175" eb="177">
      <t>ゾウカ</t>
    </rPh>
    <rPh sb="178" eb="180">
      <t>ミコ</t>
    </rPh>
    <rPh sb="183" eb="184">
      <t>ナカ</t>
    </rPh>
    <rPh sb="186" eb="188">
      <t>コウシン</t>
    </rPh>
    <rPh sb="189" eb="191">
      <t>ヒツヨウ</t>
    </rPh>
    <rPh sb="206" eb="208">
      <t>コウリツ</t>
    </rPh>
    <rPh sb="208" eb="209">
      <t>テキ</t>
    </rPh>
    <rPh sb="210" eb="212">
      <t>ケイエイ</t>
    </rPh>
    <rPh sb="213" eb="214">
      <t>ト</t>
    </rPh>
    <rPh sb="215" eb="216">
      <t>ク</t>
    </rPh>
    <rPh sb="222" eb="224">
      <t>スイドウ</t>
    </rPh>
    <rPh sb="224" eb="226">
      <t>リョウキン</t>
    </rPh>
    <rPh sb="227" eb="230">
      <t>ショウライテキ</t>
    </rPh>
    <rPh sb="231" eb="233">
      <t>ミナオ</t>
    </rPh>
    <rPh sb="239" eb="241">
      <t>ケントウ</t>
    </rPh>
    <rPh sb="242" eb="243">
      <t>スス</t>
    </rPh>
    <rPh sb="247" eb="249">
      <t>ヒツヨウ</t>
    </rPh>
    <rPh sb="257" eb="259">
      <t>シミン</t>
    </rPh>
    <rPh sb="260" eb="262">
      <t>セイカツ</t>
    </rPh>
    <rPh sb="263" eb="264">
      <t>カ</t>
    </rPh>
    <rPh sb="268" eb="269">
      <t>ミズ</t>
    </rPh>
    <rPh sb="287" eb="288">
      <t>モ</t>
    </rPh>
    <rPh sb="289" eb="290">
      <t>ツヅ</t>
    </rPh>
    <rPh sb="292" eb="294">
      <t>センリャク</t>
    </rPh>
    <rPh sb="294" eb="295">
      <t>テキ</t>
    </rPh>
    <rPh sb="296" eb="298">
      <t>ケイエイ</t>
    </rPh>
    <rPh sb="299" eb="300">
      <t>スス</t>
    </rPh>
    <phoneticPr fontId="4"/>
  </si>
  <si>
    <t>①給水収益は増加したものの、長期前受金の減少や資産減耗費の増加により、経常収支比率は対前年度比で0.8％の減となりました。類似団体平均値をわずかに下回りましたが、100％を上回っており、健全な経営ができているといえます。
②累積欠損金はありません。
③現金預金の減や年度末完了工事による未払金の増により、流動比率は例年より低い値となりました。100％を大きく上回っているため、短期的な支払能力は十分に有しているといえます。
④企業債残高対給水収益比率は類似団体平均値を上回っているものの、年々減少しています。企業債残高は減少傾向にあるため、今後も減少していく見込みです。
⑤料金回収率は昨年度から減少したものの、100％を大きく上回っているため、適正な料金収入を確保できているといえます。
⑥給水原価は昨年度から微増となり、類似団体平均値と比較しても依然として上回っている状況です。
⑦施設利用率は類似団体平均値を依然として大きく上回っており、施設の能力に対して効率的な稼働を行っています。今後も同程度の水準を維持していくことに努め、必要に応じてダウンサイジングも検討してまいります。
⑧積極的な漏水調査により、有収率は年々増加しています。類似団体平均値を目指し、今後も必要な漏水調査・修繕工事を行ってまいります。</t>
    <rPh sb="1" eb="3">
      <t>キュウスイ</t>
    </rPh>
    <rPh sb="3" eb="5">
      <t>シュウエキ</t>
    </rPh>
    <rPh sb="6" eb="8">
      <t>ゾウカ</t>
    </rPh>
    <rPh sb="14" eb="19">
      <t>チョウキマエウケキン</t>
    </rPh>
    <rPh sb="20" eb="22">
      <t>ゲンショウ</t>
    </rPh>
    <rPh sb="112" eb="114">
      <t>ルイセキ</t>
    </rPh>
    <rPh sb="114" eb="117">
      <t>ケッソンキン</t>
    </rPh>
    <rPh sb="126" eb="130">
      <t>ゲンキンヨキン</t>
    </rPh>
    <rPh sb="131" eb="132">
      <t>ゲン</t>
    </rPh>
    <rPh sb="133" eb="136">
      <t>ネンドマツ</t>
    </rPh>
    <rPh sb="136" eb="138">
      <t>カンリョウ</t>
    </rPh>
    <rPh sb="138" eb="140">
      <t>コウジ</t>
    </rPh>
    <rPh sb="143" eb="146">
      <t>ミバライキン</t>
    </rPh>
    <rPh sb="147" eb="148">
      <t>ゾウ</t>
    </rPh>
    <rPh sb="152" eb="154">
      <t>リュウドウ</t>
    </rPh>
    <rPh sb="154" eb="156">
      <t>ヒリツ</t>
    </rPh>
    <rPh sb="157" eb="159">
      <t>レイネン</t>
    </rPh>
    <rPh sb="161" eb="162">
      <t>ヒク</t>
    </rPh>
    <rPh sb="163" eb="164">
      <t>アタイ</t>
    </rPh>
    <rPh sb="176" eb="177">
      <t>オオ</t>
    </rPh>
    <rPh sb="179" eb="181">
      <t>ウワマワ</t>
    </rPh>
    <rPh sb="188" eb="191">
      <t>タンキテキ</t>
    </rPh>
    <rPh sb="192" eb="194">
      <t>シハライ</t>
    </rPh>
    <rPh sb="194" eb="196">
      <t>ノウリョク</t>
    </rPh>
    <rPh sb="197" eb="199">
      <t>ジュウブン</t>
    </rPh>
    <rPh sb="200" eb="201">
      <t>ユウ</t>
    </rPh>
    <rPh sb="244" eb="246">
      <t>ネンネン</t>
    </rPh>
    <rPh sb="254" eb="257">
      <t>キギョウサイ</t>
    </rPh>
    <rPh sb="257" eb="259">
      <t>ザンダカ</t>
    </rPh>
    <rPh sb="260" eb="264">
      <t>ゲンショウケイコウ</t>
    </rPh>
    <rPh sb="270" eb="272">
      <t>コンゴ</t>
    </rPh>
    <rPh sb="273" eb="275">
      <t>ゲンショウ</t>
    </rPh>
    <rPh sb="279" eb="281">
      <t>ミコ</t>
    </rPh>
    <rPh sb="287" eb="292">
      <t>リョウキンカイシュウリツ</t>
    </rPh>
    <rPh sb="293" eb="296">
      <t>サクネンド</t>
    </rPh>
    <rPh sb="298" eb="300">
      <t>ゲンショウ</t>
    </rPh>
    <rPh sb="311" eb="312">
      <t>オオ</t>
    </rPh>
    <rPh sb="314" eb="316">
      <t>ウワマワ</t>
    </rPh>
    <rPh sb="356" eb="358">
      <t>ビゾウ</t>
    </rPh>
    <rPh sb="370" eb="372">
      <t>ヒカク</t>
    </rPh>
    <rPh sb="375" eb="377">
      <t>イゼン</t>
    </rPh>
    <rPh sb="380" eb="381">
      <t>ウエ</t>
    </rPh>
    <rPh sb="386" eb="388">
      <t>ジョウキョウ</t>
    </rPh>
    <rPh sb="407" eb="409">
      <t>イゼン</t>
    </rPh>
    <rPh sb="445" eb="447">
      <t>コンゴ</t>
    </rPh>
    <rPh sb="448" eb="451">
      <t>ドウテイド</t>
    </rPh>
    <rPh sb="452" eb="454">
      <t>スイジュン</t>
    </rPh>
    <rPh sb="455" eb="457">
      <t>イジ</t>
    </rPh>
    <rPh sb="464" eb="465">
      <t>ツト</t>
    </rPh>
    <rPh sb="467" eb="469">
      <t>ヒツヨウ</t>
    </rPh>
    <rPh sb="470" eb="471">
      <t>オウ</t>
    </rPh>
    <rPh sb="482" eb="484">
      <t>ケントウ</t>
    </rPh>
    <rPh sb="494" eb="497">
      <t>セッキョクテキ</t>
    </rPh>
    <rPh sb="498" eb="500">
      <t>ロウスイ</t>
    </rPh>
    <rPh sb="500" eb="502">
      <t>チョウサ</t>
    </rPh>
    <rPh sb="506" eb="509">
      <t>ユウシュウリツ</t>
    </rPh>
    <rPh sb="510" eb="512">
      <t>ネンネン</t>
    </rPh>
    <rPh sb="512" eb="514">
      <t>ゾウカ</t>
    </rPh>
    <rPh sb="538" eb="540">
      <t>ロウスイ</t>
    </rPh>
    <rPh sb="540" eb="542">
      <t>チョウサ</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</si>
</sst>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0.82</c:v>
                </c:pt>
                <c:pt idx="1">
                  <c:v>0.05</c:v>
                </c:pt>
                <c:pt idx="2">
                  <c:v>0.12</c:v>
                </c:pt>
                <c:pt idx="3">
                  <c:v>0.51</c:v>
                </c:pt>
                <c:pt idx="4">
                  <c:v>0.61</c:v>
                </c:pt>
              </c:numCache>
            </c:numRef>
          </c:val>
          <c:extLst>
            <c:ext xmlns:c16="http://schemas.microsoft.com/office/drawing/2014/chart" uri="{C3380CC4-5D6E-409C-BE32-E72D297353CC}">
              <c16:uniqueId val="{00000000-17C2-47E3-A115-DCBB4A28512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0.63</c:v>
                </c:pt>
                <c:pt idx="2">
                  <c:v>0.63</c:v>
                </c:pt>
                <c:pt idx="3">
                  <c:v>0.6</c:v>
                </c:pt>
                <c:pt idx="4">
                  <c:v>0.56000000000000005</c:v>
                </c:pt>
              </c:numCache>
            </c:numRef>
          </c:val>
          <c:smooth val="0"/>
          <c:extLst>
            <c:ext xmlns:c16="http://schemas.microsoft.com/office/drawing/2014/chart" uri="{C3380CC4-5D6E-409C-BE32-E72D297353CC}">
              <c16:uniqueId val="{00000001-17C2-47E3-A115-DCBB4A28512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70.06</c:v>
                </c:pt>
                <c:pt idx="1">
                  <c:v>70.42</c:v>
                </c:pt>
                <c:pt idx="2">
                  <c:v>70.180000000000007</c:v>
                </c:pt>
                <c:pt idx="3">
                  <c:v>69.87</c:v>
                </c:pt>
                <c:pt idx="4">
                  <c:v>68.569999999999993</c:v>
                </c:pt>
              </c:numCache>
            </c:numRef>
          </c:val>
          <c:extLst>
            <c:ext xmlns:c16="http://schemas.microsoft.com/office/drawing/2014/chart" uri="{C3380CC4-5D6E-409C-BE32-E72D297353CC}">
              <c16:uniqueId val="{00000000-0E77-42D2-8C51-A6F23BD977C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59.46</c:v>
                </c:pt>
                <c:pt idx="2">
                  <c:v>59.51</c:v>
                </c:pt>
                <c:pt idx="3">
                  <c:v>59.91</c:v>
                </c:pt>
                <c:pt idx="4">
                  <c:v>59.4</c:v>
                </c:pt>
              </c:numCache>
            </c:numRef>
          </c:val>
          <c:smooth val="0"/>
          <c:extLst>
            <c:ext xmlns:c16="http://schemas.microsoft.com/office/drawing/2014/chart" uri="{C3380CC4-5D6E-409C-BE32-E72D297353CC}">
              <c16:uniqueId val="{00000001-0E77-42D2-8C51-A6F23BD977C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82.95</c:v>
                </c:pt>
                <c:pt idx="1">
                  <c:v>82.65</c:v>
                </c:pt>
                <c:pt idx="2">
                  <c:v>82.47</c:v>
                </c:pt>
                <c:pt idx="3">
                  <c:v>84.3</c:v>
                </c:pt>
                <c:pt idx="4">
                  <c:v>85.96</c:v>
                </c:pt>
              </c:numCache>
            </c:numRef>
          </c:val>
          <c:extLst>
            <c:ext xmlns:c16="http://schemas.microsoft.com/office/drawing/2014/chart" uri="{C3380CC4-5D6E-409C-BE32-E72D297353CC}">
              <c16:uniqueId val="{00000000-A003-4D1B-A396-359322461AB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87.41</c:v>
                </c:pt>
                <c:pt idx="2">
                  <c:v>87.08</c:v>
                </c:pt>
                <c:pt idx="3">
                  <c:v>87.26</c:v>
                </c:pt>
                <c:pt idx="4">
                  <c:v>87.57</c:v>
                </c:pt>
              </c:numCache>
            </c:numRef>
          </c:val>
          <c:smooth val="0"/>
          <c:extLst>
            <c:ext xmlns:c16="http://schemas.microsoft.com/office/drawing/2014/chart" uri="{C3380CC4-5D6E-409C-BE32-E72D297353CC}">
              <c16:uniqueId val="{00000001-A003-4D1B-A396-359322461AB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107.03</c:v>
                </c:pt>
                <c:pt idx="1">
                  <c:v>108.03</c:v>
                </c:pt>
                <c:pt idx="2">
                  <c:v>111.79</c:v>
                </c:pt>
                <c:pt idx="3">
                  <c:v>112.11</c:v>
                </c:pt>
                <c:pt idx="4">
                  <c:v>111.31</c:v>
                </c:pt>
              </c:numCache>
            </c:numRef>
          </c:val>
          <c:extLst>
            <c:ext xmlns:c16="http://schemas.microsoft.com/office/drawing/2014/chart" uri="{C3380CC4-5D6E-409C-BE32-E72D297353CC}">
              <c16:uniqueId val="{00000000-7B98-4A62-B62C-BA66043AF2A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111.44</c:v>
                </c:pt>
                <c:pt idx="2">
                  <c:v>111.17</c:v>
                </c:pt>
                <c:pt idx="3">
                  <c:v>110.91</c:v>
                </c:pt>
                <c:pt idx="4">
                  <c:v>111.49</c:v>
                </c:pt>
              </c:numCache>
            </c:numRef>
          </c:val>
          <c:smooth val="0"/>
          <c:extLst>
            <c:ext xmlns:c16="http://schemas.microsoft.com/office/drawing/2014/chart" uri="{C3380CC4-5D6E-409C-BE32-E72D297353CC}">
              <c16:uniqueId val="{00000001-7B98-4A62-B62C-BA66043AF2A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47.26</c:v>
                </c:pt>
                <c:pt idx="1">
                  <c:v>48.7</c:v>
                </c:pt>
                <c:pt idx="2">
                  <c:v>49.86</c:v>
                </c:pt>
                <c:pt idx="3">
                  <c:v>51.18</c:v>
                </c:pt>
                <c:pt idx="4">
                  <c:v>51.75</c:v>
                </c:pt>
              </c:numCache>
            </c:numRef>
          </c:val>
          <c:extLst>
            <c:ext xmlns:c16="http://schemas.microsoft.com/office/drawing/2014/chart" uri="{C3380CC4-5D6E-409C-BE32-E72D297353CC}">
              <c16:uniqueId val="{00000000-3771-409C-A3FA-B67D07237FB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47.62</c:v>
                </c:pt>
                <c:pt idx="2">
                  <c:v>48.55</c:v>
                </c:pt>
                <c:pt idx="3">
                  <c:v>49.2</c:v>
                </c:pt>
                <c:pt idx="4">
                  <c:v>50.01</c:v>
                </c:pt>
              </c:numCache>
            </c:numRef>
          </c:val>
          <c:smooth val="0"/>
          <c:extLst>
            <c:ext xmlns:c16="http://schemas.microsoft.com/office/drawing/2014/chart" uri="{C3380CC4-5D6E-409C-BE32-E72D297353CC}">
              <c16:uniqueId val="{00000001-3771-409C-A3FA-B67D07237FB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2.54</c:v>
                </c:pt>
                <c:pt idx="1">
                  <c:v>5.69</c:v>
                </c:pt>
                <c:pt idx="2">
                  <c:v>8.7200000000000006</c:v>
                </c:pt>
                <c:pt idx="3">
                  <c:v>14.92</c:v>
                </c:pt>
                <c:pt idx="4">
                  <c:v>15.4</c:v>
                </c:pt>
              </c:numCache>
            </c:numRef>
          </c:val>
          <c:extLst>
            <c:ext xmlns:c16="http://schemas.microsoft.com/office/drawing/2014/chart" uri="{C3380CC4-5D6E-409C-BE32-E72D297353CC}">
              <c16:uniqueId val="{00000000-1C48-4ADC-ABE6-408029F9AEC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16.27</c:v>
                </c:pt>
                <c:pt idx="2">
                  <c:v>17.11</c:v>
                </c:pt>
                <c:pt idx="3">
                  <c:v>18.329999999999998</c:v>
                </c:pt>
                <c:pt idx="4">
                  <c:v>20.27</c:v>
                </c:pt>
              </c:numCache>
            </c:numRef>
          </c:val>
          <c:smooth val="0"/>
          <c:extLst>
            <c:ext xmlns:c16="http://schemas.microsoft.com/office/drawing/2014/chart" uri="{C3380CC4-5D6E-409C-BE32-E72D297353CC}">
              <c16:uniqueId val="{00000001-1C48-4ADC-ABE6-408029F9AEC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884-4B77-BB79-FCA17AF15D5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1.03</c:v>
                </c:pt>
                <c:pt idx="2">
                  <c:v>0.78</c:v>
                </c:pt>
                <c:pt idx="3">
                  <c:v>0.92</c:v>
                </c:pt>
                <c:pt idx="4">
                  <c:v>0.87</c:v>
                </c:pt>
              </c:numCache>
            </c:numRef>
          </c:val>
          <c:smooth val="0"/>
          <c:extLst>
            <c:ext xmlns:c16="http://schemas.microsoft.com/office/drawing/2014/chart" uri="{C3380CC4-5D6E-409C-BE32-E72D297353CC}">
              <c16:uniqueId val="{00000001-B884-4B77-BB79-FCA17AF15D5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261.02</c:v>
                </c:pt>
                <c:pt idx="1">
                  <c:v>279.83999999999997</c:v>
                </c:pt>
                <c:pt idx="2">
                  <c:v>230.86</c:v>
                </c:pt>
                <c:pt idx="3">
                  <c:v>238.62</c:v>
                </c:pt>
                <c:pt idx="4">
                  <c:v>212.5</c:v>
                </c:pt>
              </c:numCache>
            </c:numRef>
          </c:val>
          <c:extLst>
            <c:ext xmlns:c16="http://schemas.microsoft.com/office/drawing/2014/chart" uri="{C3380CC4-5D6E-409C-BE32-E72D297353CC}">
              <c16:uniqueId val="{00000000-AFFC-457D-AE1F-08E3243E5C2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349.83</c:v>
                </c:pt>
                <c:pt idx="2">
                  <c:v>360.86</c:v>
                </c:pt>
                <c:pt idx="3">
                  <c:v>350.79</c:v>
                </c:pt>
                <c:pt idx="4">
                  <c:v>354.57</c:v>
                </c:pt>
              </c:numCache>
            </c:numRef>
          </c:val>
          <c:smooth val="0"/>
          <c:extLst>
            <c:ext xmlns:c16="http://schemas.microsoft.com/office/drawing/2014/chart" uri="{C3380CC4-5D6E-409C-BE32-E72D297353CC}">
              <c16:uniqueId val="{00000001-AFFC-457D-AE1F-08E3243E5C2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454.27</c:v>
                </c:pt>
                <c:pt idx="1">
                  <c:v>435.89</c:v>
                </c:pt>
                <c:pt idx="2">
                  <c:v>417.6</c:v>
                </c:pt>
                <c:pt idx="3">
                  <c:v>404.24</c:v>
                </c:pt>
                <c:pt idx="4">
                  <c:v>390.83</c:v>
                </c:pt>
              </c:numCache>
            </c:numRef>
          </c:val>
          <c:extLst>
            <c:ext xmlns:c16="http://schemas.microsoft.com/office/drawing/2014/chart" uri="{C3380CC4-5D6E-409C-BE32-E72D297353CC}">
              <c16:uniqueId val="{00000000-94D0-4A8E-A037-08BC6A92B63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314.87</c:v>
                </c:pt>
                <c:pt idx="2">
                  <c:v>309.27999999999997</c:v>
                </c:pt>
                <c:pt idx="3">
                  <c:v>322.92</c:v>
                </c:pt>
                <c:pt idx="4">
                  <c:v>303.45999999999998</c:v>
                </c:pt>
              </c:numCache>
            </c:numRef>
          </c:val>
          <c:smooth val="0"/>
          <c:extLst>
            <c:ext xmlns:c16="http://schemas.microsoft.com/office/drawing/2014/chart" uri="{C3380CC4-5D6E-409C-BE32-E72D297353CC}">
              <c16:uniqueId val="{00000001-94D0-4A8E-A037-08BC6A92B63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101.26</c:v>
                </c:pt>
                <c:pt idx="1">
                  <c:v>101.83</c:v>
                </c:pt>
                <c:pt idx="2">
                  <c:v>106.22</c:v>
                </c:pt>
                <c:pt idx="3">
                  <c:v>106.78</c:v>
                </c:pt>
                <c:pt idx="4">
                  <c:v>105.39</c:v>
                </c:pt>
              </c:numCache>
            </c:numRef>
          </c:val>
          <c:extLst>
            <c:ext xmlns:c16="http://schemas.microsoft.com/office/drawing/2014/chart" uri="{C3380CC4-5D6E-409C-BE32-E72D297353CC}">
              <c16:uniqueId val="{00000000-F1A2-4A95-9CD8-7CF3F8177E8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103.54</c:v>
                </c:pt>
                <c:pt idx="2">
                  <c:v>103.32</c:v>
                </c:pt>
                <c:pt idx="3">
                  <c:v>100.85</c:v>
                </c:pt>
                <c:pt idx="4">
                  <c:v>103.79</c:v>
                </c:pt>
              </c:numCache>
            </c:numRef>
          </c:val>
          <c:smooth val="0"/>
          <c:extLst>
            <c:ext xmlns:c16="http://schemas.microsoft.com/office/drawing/2014/chart" uri="{C3380CC4-5D6E-409C-BE32-E72D297353CC}">
              <c16:uniqueId val="{00000001-F1A2-4A95-9CD8-7CF3F8177E8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198.13</c:v>
                </c:pt>
                <c:pt idx="1">
                  <c:v>198.2</c:v>
                </c:pt>
                <c:pt idx="2">
                  <c:v>191.88</c:v>
                </c:pt>
                <c:pt idx="3">
                  <c:v>191.16</c:v>
                </c:pt>
                <c:pt idx="4">
                  <c:v>194.29</c:v>
                </c:pt>
              </c:numCache>
            </c:numRef>
          </c:val>
          <c:extLst>
            <c:ext xmlns:c16="http://schemas.microsoft.com/office/drawing/2014/chart" uri="{C3380CC4-5D6E-409C-BE32-E72D297353CC}">
              <c16:uniqueId val="{00000000-2826-4F8B-BDDA-8CDD867A361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167.46</c:v>
                </c:pt>
                <c:pt idx="2">
                  <c:v>168.56</c:v>
                </c:pt>
                <c:pt idx="3">
                  <c:v>167.1</c:v>
                </c:pt>
                <c:pt idx="4">
                  <c:v>167.86</c:v>
                </c:pt>
              </c:numCache>
            </c:numRef>
          </c:val>
          <c:smooth val="0"/>
          <c:extLst>
            <c:ext xmlns:c16="http://schemas.microsoft.com/office/drawing/2014/chart" uri="{C3380CC4-5D6E-409C-BE32-E72D297353CC}">
              <c16:uniqueId val="{00000001-2826-4F8B-BDDA-8CDD867A361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90" zoomScaleNormal="90" workbookViewId="0">
      <selection activeCell="CF30" sqref="CF30"/>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栃木県　大田原市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A4</v>
      </c>
      <c r="X8" s="44"/>
      <c r="Y8" s="44"/>
      <c r="Z8" s="44"/>
      <c r="AA8" s="44"/>
      <c r="AB8" s="44"/>
      <c r="AC8" s="44"/>
      <c r="AD8" s="44" t="str">
        <f>データ!$M$6</f>
        <v>非設置</v>
      </c>
      <c r="AE8" s="44"/>
      <c r="AF8" s="44"/>
      <c r="AG8" s="44"/>
      <c r="AH8" s="44"/>
      <c r="AI8" s="44"/>
      <c r="AJ8" s="44"/>
      <c r="AK8" s="2"/>
      <c r="AL8" s="45">
        <f>データ!$R$6</f>
        <v>70194</v>
      </c>
      <c r="AM8" s="45"/>
      <c r="AN8" s="45"/>
      <c r="AO8" s="45"/>
      <c r="AP8" s="45"/>
      <c r="AQ8" s="45"/>
      <c r="AR8" s="45"/>
      <c r="AS8" s="45"/>
      <c r="AT8" s="46">
        <f>データ!$S$6</f>
        <v>354.36</v>
      </c>
      <c r="AU8" s="47"/>
      <c r="AV8" s="47"/>
      <c r="AW8" s="47"/>
      <c r="AX8" s="47"/>
      <c r="AY8" s="47"/>
      <c r="AZ8" s="47"/>
      <c r="BA8" s="47"/>
      <c r="BB8" s="48">
        <f>データ!$T$6</f>
        <v>198.09</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62.42</v>
      </c>
      <c r="J10" s="47"/>
      <c r="K10" s="47"/>
      <c r="L10" s="47"/>
      <c r="M10" s="47"/>
      <c r="N10" s="47"/>
      <c r="O10" s="81"/>
      <c r="P10" s="48">
        <f>データ!$P$6</f>
        <v>94.48</v>
      </c>
      <c r="Q10" s="48"/>
      <c r="R10" s="48"/>
      <c r="S10" s="48"/>
      <c r="T10" s="48"/>
      <c r="U10" s="48"/>
      <c r="V10" s="48"/>
      <c r="W10" s="45">
        <f>データ!$Q$6</f>
        <v>3740</v>
      </c>
      <c r="X10" s="45"/>
      <c r="Y10" s="45"/>
      <c r="Z10" s="45"/>
      <c r="AA10" s="45"/>
      <c r="AB10" s="45"/>
      <c r="AC10" s="45"/>
      <c r="AD10" s="2"/>
      <c r="AE10" s="2"/>
      <c r="AF10" s="2"/>
      <c r="AG10" s="2"/>
      <c r="AH10" s="2"/>
      <c r="AI10" s="2"/>
      <c r="AJ10" s="2"/>
      <c r="AK10" s="2"/>
      <c r="AL10" s="45">
        <f>データ!$U$6</f>
        <v>65994</v>
      </c>
      <c r="AM10" s="45"/>
      <c r="AN10" s="45"/>
      <c r="AO10" s="45"/>
      <c r="AP10" s="45"/>
      <c r="AQ10" s="45"/>
      <c r="AR10" s="45"/>
      <c r="AS10" s="45"/>
      <c r="AT10" s="46">
        <f>データ!$V$6</f>
        <v>291.26</v>
      </c>
      <c r="AU10" s="47"/>
      <c r="AV10" s="47"/>
      <c r="AW10" s="47"/>
      <c r="AX10" s="47"/>
      <c r="AY10" s="47"/>
      <c r="AZ10" s="47"/>
      <c r="BA10" s="47"/>
      <c r="BB10" s="48">
        <f>データ!$W$6</f>
        <v>226.58</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114</v>
      </c>
      <c r="BM16" s="58"/>
      <c r="BN16" s="58"/>
      <c r="BO16" s="58"/>
      <c r="BP16" s="58"/>
      <c r="BQ16" s="58"/>
      <c r="BR16" s="58"/>
      <c r="BS16" s="58"/>
      <c r="BT16" s="58"/>
      <c r="BU16" s="58"/>
      <c r="BV16" s="58"/>
      <c r="BW16" s="58"/>
      <c r="BX16" s="58"/>
      <c r="BY16" s="58"/>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yOfwj5MOmGnbG3zyjgSG4e2B0x7XpIi+WfCf0E4BnksslYJW2T4pfAjMCs2lgko1o8VDyn0akd4G0c85oK4/rg==" saltValue="ZxfZZR+Xu7uZHTwGagYu3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92100</v>
      </c>
      <c r="D6" s="20">
        <f t="shared" si="3"/>
        <v>46</v>
      </c>
      <c r="E6" s="20">
        <f t="shared" si="3"/>
        <v>1</v>
      </c>
      <c r="F6" s="20">
        <f t="shared" si="3"/>
        <v>0</v>
      </c>
      <c r="G6" s="20">
        <f t="shared" si="3"/>
        <v>1</v>
      </c>
      <c r="H6" s="20" t="str">
        <f t="shared" si="3"/>
        <v>栃木県　大田原市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62.42</v>
      </c>
      <c r="P6" s="21">
        <f t="shared" si="3"/>
        <v>94.48</v>
      </c>
      <c r="Q6" s="21">
        <f t="shared" si="3"/>
        <v>3740</v>
      </c>
      <c r="R6" s="21">
        <f t="shared" si="3"/>
        <v>70194</v>
      </c>
      <c r="S6" s="21">
        <f t="shared" si="3"/>
        <v>354.36</v>
      </c>
      <c r="T6" s="21">
        <f t="shared" si="3"/>
        <v>198.09</v>
      </c>
      <c r="U6" s="21">
        <f t="shared" si="3"/>
        <v>65994</v>
      </c>
      <c r="V6" s="21">
        <f t="shared" si="3"/>
        <v>291.26</v>
      </c>
      <c r="W6" s="21">
        <f t="shared" si="3"/>
        <v>226.58</v>
      </c>
      <c r="X6" s="22">
        <f>IF(X7="",NA(),X7)</f>
        <v>107.03</v>
      </c>
      <c r="Y6" s="22">
        <f t="shared" ref="Y6:AG6" si="4">IF(Y7="",NA(),Y7)</f>
        <v>108.03</v>
      </c>
      <c r="Z6" s="22">
        <f t="shared" si="4"/>
        <v>111.79</v>
      </c>
      <c r="AA6" s="22">
        <f t="shared" si="4"/>
        <v>112.11</v>
      </c>
      <c r="AB6" s="22">
        <f t="shared" si="4"/>
        <v>111.31</v>
      </c>
      <c r="AC6" s="22">
        <f t="shared" si="4"/>
        <v>112.15</v>
      </c>
      <c r="AD6" s="22">
        <f t="shared" si="4"/>
        <v>111.44</v>
      </c>
      <c r="AE6" s="22">
        <f t="shared" si="4"/>
        <v>111.17</v>
      </c>
      <c r="AF6" s="22">
        <f t="shared" si="4"/>
        <v>110.91</v>
      </c>
      <c r="AG6" s="22">
        <f t="shared" si="4"/>
        <v>111.49</v>
      </c>
      <c r="AH6" s="21" t="str">
        <f>IF(AH7="","",IF(AH7="-","【-】","【"&amp;SUBSTITUTE(TEXT(AH7,"#,##0.00"),"-","△")&amp;"】"))</f>
        <v>【111.39】</v>
      </c>
      <c r="AI6" s="21">
        <f>IF(AI7="",NA(),AI7)</f>
        <v>0</v>
      </c>
      <c r="AJ6" s="21">
        <f t="shared" ref="AJ6:AR6" si="5">IF(AJ7="",NA(),AJ7)</f>
        <v>0</v>
      </c>
      <c r="AK6" s="21">
        <f t="shared" si="5"/>
        <v>0</v>
      </c>
      <c r="AL6" s="21">
        <f t="shared" si="5"/>
        <v>0</v>
      </c>
      <c r="AM6" s="21">
        <f t="shared" si="5"/>
        <v>0</v>
      </c>
      <c r="AN6" s="22">
        <f t="shared" si="5"/>
        <v>1</v>
      </c>
      <c r="AO6" s="22">
        <f t="shared" si="5"/>
        <v>1.03</v>
      </c>
      <c r="AP6" s="22">
        <f t="shared" si="5"/>
        <v>0.78</v>
      </c>
      <c r="AQ6" s="22">
        <f t="shared" si="5"/>
        <v>0.92</v>
      </c>
      <c r="AR6" s="22">
        <f t="shared" si="5"/>
        <v>0.87</v>
      </c>
      <c r="AS6" s="21" t="str">
        <f>IF(AS7="","",IF(AS7="-","【-】","【"&amp;SUBSTITUTE(TEXT(AS7,"#,##0.00"),"-","△")&amp;"】"))</f>
        <v>【1.30】</v>
      </c>
      <c r="AT6" s="22">
        <f>IF(AT7="",NA(),AT7)</f>
        <v>261.02</v>
      </c>
      <c r="AU6" s="22">
        <f t="shared" ref="AU6:BC6" si="6">IF(AU7="",NA(),AU7)</f>
        <v>279.83999999999997</v>
      </c>
      <c r="AV6" s="22">
        <f t="shared" si="6"/>
        <v>230.86</v>
      </c>
      <c r="AW6" s="22">
        <f t="shared" si="6"/>
        <v>238.62</v>
      </c>
      <c r="AX6" s="22">
        <f t="shared" si="6"/>
        <v>212.5</v>
      </c>
      <c r="AY6" s="22">
        <f t="shared" si="6"/>
        <v>355.5</v>
      </c>
      <c r="AZ6" s="22">
        <f t="shared" si="6"/>
        <v>349.83</v>
      </c>
      <c r="BA6" s="22">
        <f t="shared" si="6"/>
        <v>360.86</v>
      </c>
      <c r="BB6" s="22">
        <f t="shared" si="6"/>
        <v>350.79</v>
      </c>
      <c r="BC6" s="22">
        <f t="shared" si="6"/>
        <v>354.57</v>
      </c>
      <c r="BD6" s="21" t="str">
        <f>IF(BD7="","",IF(BD7="-","【-】","【"&amp;SUBSTITUTE(TEXT(BD7,"#,##0.00"),"-","△")&amp;"】"))</f>
        <v>【261.51】</v>
      </c>
      <c r="BE6" s="22">
        <f>IF(BE7="",NA(),BE7)</f>
        <v>454.27</v>
      </c>
      <c r="BF6" s="22">
        <f t="shared" ref="BF6:BN6" si="7">IF(BF7="",NA(),BF7)</f>
        <v>435.89</v>
      </c>
      <c r="BG6" s="22">
        <f t="shared" si="7"/>
        <v>417.6</v>
      </c>
      <c r="BH6" s="22">
        <f t="shared" si="7"/>
        <v>404.24</v>
      </c>
      <c r="BI6" s="22">
        <f t="shared" si="7"/>
        <v>390.83</v>
      </c>
      <c r="BJ6" s="22">
        <f t="shared" si="7"/>
        <v>312.58</v>
      </c>
      <c r="BK6" s="22">
        <f t="shared" si="7"/>
        <v>314.87</v>
      </c>
      <c r="BL6" s="22">
        <f t="shared" si="7"/>
        <v>309.27999999999997</v>
      </c>
      <c r="BM6" s="22">
        <f t="shared" si="7"/>
        <v>322.92</v>
      </c>
      <c r="BN6" s="22">
        <f t="shared" si="7"/>
        <v>303.45999999999998</v>
      </c>
      <c r="BO6" s="21" t="str">
        <f>IF(BO7="","",IF(BO7="-","【-】","【"&amp;SUBSTITUTE(TEXT(BO7,"#,##0.00"),"-","△")&amp;"】"))</f>
        <v>【265.16】</v>
      </c>
      <c r="BP6" s="22">
        <f>IF(BP7="",NA(),BP7)</f>
        <v>101.26</v>
      </c>
      <c r="BQ6" s="22">
        <f t="shared" ref="BQ6:BY6" si="8">IF(BQ7="",NA(),BQ7)</f>
        <v>101.83</v>
      </c>
      <c r="BR6" s="22">
        <f t="shared" si="8"/>
        <v>106.22</v>
      </c>
      <c r="BS6" s="22">
        <f t="shared" si="8"/>
        <v>106.78</v>
      </c>
      <c r="BT6" s="22">
        <f t="shared" si="8"/>
        <v>105.39</v>
      </c>
      <c r="BU6" s="22">
        <f t="shared" si="8"/>
        <v>104.57</v>
      </c>
      <c r="BV6" s="22">
        <f t="shared" si="8"/>
        <v>103.54</v>
      </c>
      <c r="BW6" s="22">
        <f t="shared" si="8"/>
        <v>103.32</v>
      </c>
      <c r="BX6" s="22">
        <f t="shared" si="8"/>
        <v>100.85</v>
      </c>
      <c r="BY6" s="22">
        <f t="shared" si="8"/>
        <v>103.79</v>
      </c>
      <c r="BZ6" s="21" t="str">
        <f>IF(BZ7="","",IF(BZ7="-","【-】","【"&amp;SUBSTITUTE(TEXT(BZ7,"#,##0.00"),"-","△")&amp;"】"))</f>
        <v>【102.35】</v>
      </c>
      <c r="CA6" s="22">
        <f>IF(CA7="",NA(),CA7)</f>
        <v>198.13</v>
      </c>
      <c r="CB6" s="22">
        <f t="shared" ref="CB6:CJ6" si="9">IF(CB7="",NA(),CB7)</f>
        <v>198.2</v>
      </c>
      <c r="CC6" s="22">
        <f t="shared" si="9"/>
        <v>191.88</v>
      </c>
      <c r="CD6" s="22">
        <f t="shared" si="9"/>
        <v>191.16</v>
      </c>
      <c r="CE6" s="22">
        <f t="shared" si="9"/>
        <v>194.29</v>
      </c>
      <c r="CF6" s="22">
        <f t="shared" si="9"/>
        <v>165.47</v>
      </c>
      <c r="CG6" s="22">
        <f t="shared" si="9"/>
        <v>167.46</v>
      </c>
      <c r="CH6" s="22">
        <f t="shared" si="9"/>
        <v>168.56</v>
      </c>
      <c r="CI6" s="22">
        <f t="shared" si="9"/>
        <v>167.1</v>
      </c>
      <c r="CJ6" s="22">
        <f t="shared" si="9"/>
        <v>167.86</v>
      </c>
      <c r="CK6" s="21" t="str">
        <f>IF(CK7="","",IF(CK7="-","【-】","【"&amp;SUBSTITUTE(TEXT(CK7,"#,##0.00"),"-","△")&amp;"】"))</f>
        <v>【167.74】</v>
      </c>
      <c r="CL6" s="22">
        <f>IF(CL7="",NA(),CL7)</f>
        <v>70.06</v>
      </c>
      <c r="CM6" s="22">
        <f t="shared" ref="CM6:CU6" si="10">IF(CM7="",NA(),CM7)</f>
        <v>70.42</v>
      </c>
      <c r="CN6" s="22">
        <f t="shared" si="10"/>
        <v>70.180000000000007</v>
      </c>
      <c r="CO6" s="22">
        <f t="shared" si="10"/>
        <v>69.87</v>
      </c>
      <c r="CP6" s="22">
        <f t="shared" si="10"/>
        <v>68.569999999999993</v>
      </c>
      <c r="CQ6" s="22">
        <f t="shared" si="10"/>
        <v>59.74</v>
      </c>
      <c r="CR6" s="22">
        <f t="shared" si="10"/>
        <v>59.46</v>
      </c>
      <c r="CS6" s="22">
        <f t="shared" si="10"/>
        <v>59.51</v>
      </c>
      <c r="CT6" s="22">
        <f t="shared" si="10"/>
        <v>59.91</v>
      </c>
      <c r="CU6" s="22">
        <f t="shared" si="10"/>
        <v>59.4</v>
      </c>
      <c r="CV6" s="21" t="str">
        <f>IF(CV7="","",IF(CV7="-","【-】","【"&amp;SUBSTITUTE(TEXT(CV7,"#,##0.00"),"-","△")&amp;"】"))</f>
        <v>【60.29】</v>
      </c>
      <c r="CW6" s="22">
        <f>IF(CW7="",NA(),CW7)</f>
        <v>82.95</v>
      </c>
      <c r="CX6" s="22">
        <f t="shared" ref="CX6:DF6" si="11">IF(CX7="",NA(),CX7)</f>
        <v>82.65</v>
      </c>
      <c r="CY6" s="22">
        <f t="shared" si="11"/>
        <v>82.47</v>
      </c>
      <c r="CZ6" s="22">
        <f t="shared" si="11"/>
        <v>84.3</v>
      </c>
      <c r="DA6" s="22">
        <f t="shared" si="11"/>
        <v>85.96</v>
      </c>
      <c r="DB6" s="22">
        <f t="shared" si="11"/>
        <v>87.28</v>
      </c>
      <c r="DC6" s="22">
        <f t="shared" si="11"/>
        <v>87.41</v>
      </c>
      <c r="DD6" s="22">
        <f t="shared" si="11"/>
        <v>87.08</v>
      </c>
      <c r="DE6" s="22">
        <f t="shared" si="11"/>
        <v>87.26</v>
      </c>
      <c r="DF6" s="22">
        <f t="shared" si="11"/>
        <v>87.57</v>
      </c>
      <c r="DG6" s="21" t="str">
        <f>IF(DG7="","",IF(DG7="-","【-】","【"&amp;SUBSTITUTE(TEXT(DG7,"#,##0.00"),"-","△")&amp;"】"))</f>
        <v>【90.12】</v>
      </c>
      <c r="DH6" s="22">
        <f>IF(DH7="",NA(),DH7)</f>
        <v>47.26</v>
      </c>
      <c r="DI6" s="22">
        <f t="shared" ref="DI6:DQ6" si="12">IF(DI7="",NA(),DI7)</f>
        <v>48.7</v>
      </c>
      <c r="DJ6" s="22">
        <f t="shared" si="12"/>
        <v>49.86</v>
      </c>
      <c r="DK6" s="22">
        <f t="shared" si="12"/>
        <v>51.18</v>
      </c>
      <c r="DL6" s="22">
        <f t="shared" si="12"/>
        <v>51.75</v>
      </c>
      <c r="DM6" s="22">
        <f t="shared" si="12"/>
        <v>46.94</v>
      </c>
      <c r="DN6" s="22">
        <f t="shared" si="12"/>
        <v>47.62</v>
      </c>
      <c r="DO6" s="22">
        <f t="shared" si="12"/>
        <v>48.55</v>
      </c>
      <c r="DP6" s="22">
        <f t="shared" si="12"/>
        <v>49.2</v>
      </c>
      <c r="DQ6" s="22">
        <f t="shared" si="12"/>
        <v>50.01</v>
      </c>
      <c r="DR6" s="21" t="str">
        <f>IF(DR7="","",IF(DR7="-","【-】","【"&amp;SUBSTITUTE(TEXT(DR7,"#,##0.00"),"-","△")&amp;"】"))</f>
        <v>【50.88】</v>
      </c>
      <c r="DS6" s="22">
        <f>IF(DS7="",NA(),DS7)</f>
        <v>2.54</v>
      </c>
      <c r="DT6" s="22">
        <f t="shared" ref="DT6:EB6" si="13">IF(DT7="",NA(),DT7)</f>
        <v>5.69</v>
      </c>
      <c r="DU6" s="22">
        <f t="shared" si="13"/>
        <v>8.7200000000000006</v>
      </c>
      <c r="DV6" s="22">
        <f t="shared" si="13"/>
        <v>14.92</v>
      </c>
      <c r="DW6" s="22">
        <f t="shared" si="13"/>
        <v>15.4</v>
      </c>
      <c r="DX6" s="22">
        <f t="shared" si="13"/>
        <v>14.48</v>
      </c>
      <c r="DY6" s="22">
        <f t="shared" si="13"/>
        <v>16.27</v>
      </c>
      <c r="DZ6" s="22">
        <f t="shared" si="13"/>
        <v>17.11</v>
      </c>
      <c r="EA6" s="22">
        <f t="shared" si="13"/>
        <v>18.329999999999998</v>
      </c>
      <c r="EB6" s="22">
        <f t="shared" si="13"/>
        <v>20.27</v>
      </c>
      <c r="EC6" s="21" t="str">
        <f>IF(EC7="","",IF(EC7="-","【-】","【"&amp;SUBSTITUTE(TEXT(EC7,"#,##0.00"),"-","△")&amp;"】"))</f>
        <v>【22.30】</v>
      </c>
      <c r="ED6" s="22">
        <f>IF(ED7="",NA(),ED7)</f>
        <v>0.82</v>
      </c>
      <c r="EE6" s="22">
        <f t="shared" ref="EE6:EM6" si="14">IF(EE7="",NA(),EE7)</f>
        <v>0.05</v>
      </c>
      <c r="EF6" s="22">
        <f t="shared" si="14"/>
        <v>0.12</v>
      </c>
      <c r="EG6" s="22">
        <f t="shared" si="14"/>
        <v>0.51</v>
      </c>
      <c r="EH6" s="22">
        <f t="shared" si="14"/>
        <v>0.61</v>
      </c>
      <c r="EI6" s="22">
        <f t="shared" si="14"/>
        <v>0.75</v>
      </c>
      <c r="EJ6" s="22">
        <f t="shared" si="14"/>
        <v>0.63</v>
      </c>
      <c r="EK6" s="22">
        <f t="shared" si="14"/>
        <v>0.63</v>
      </c>
      <c r="EL6" s="22">
        <f t="shared" si="14"/>
        <v>0.6</v>
      </c>
      <c r="EM6" s="22">
        <f t="shared" si="14"/>
        <v>0.56000000000000005</v>
      </c>
      <c r="EN6" s="21" t="str">
        <f>IF(EN7="","",IF(EN7="-","【-】","【"&amp;SUBSTITUTE(TEXT(EN7,"#,##0.00"),"-","△")&amp;"】"))</f>
        <v>【0.66】</v>
      </c>
    </row>
    <row r="7" spans="1:144" s="23" customFormat="1" x14ac:dyDescent="0.2">
      <c r="A7" s="15"/>
      <c r="B7" s="24">
        <v>2021</v>
      </c>
      <c r="C7" s="24">
        <v>92100</v>
      </c>
      <c r="D7" s="24">
        <v>46</v>
      </c>
      <c r="E7" s="24">
        <v>1</v>
      </c>
      <c r="F7" s="24">
        <v>0</v>
      </c>
      <c r="G7" s="24">
        <v>1</v>
      </c>
      <c r="H7" s="24" t="s">
        <v>93</v>
      </c>
      <c r="I7" s="24" t="s">
        <v>94</v>
      </c>
      <c r="J7" s="24" t="s">
        <v>95</v>
      </c>
      <c r="K7" s="24" t="s">
        <v>96</v>
      </c>
      <c r="L7" s="24" t="s">
        <v>97</v>
      </c>
      <c r="M7" s="24" t="s">
        <v>98</v>
      </c>
      <c r="N7" s="25" t="s">
        <v>99</v>
      </c>
      <c r="O7" s="25">
        <v>62.42</v>
      </c>
      <c r="P7" s="25">
        <v>94.48</v>
      </c>
      <c r="Q7" s="25">
        <v>3740</v>
      </c>
      <c r="R7" s="25">
        <v>70194</v>
      </c>
      <c r="S7" s="25">
        <v>354.36</v>
      </c>
      <c r="T7" s="25">
        <v>198.09</v>
      </c>
      <c r="U7" s="25">
        <v>65994</v>
      </c>
      <c r="V7" s="25">
        <v>291.26</v>
      </c>
      <c r="W7" s="25">
        <v>226.58</v>
      </c>
      <c r="X7" s="25">
        <v>107.03</v>
      </c>
      <c r="Y7" s="25">
        <v>108.03</v>
      </c>
      <c r="Z7" s="25">
        <v>111.79</v>
      </c>
      <c r="AA7" s="25">
        <v>112.11</v>
      </c>
      <c r="AB7" s="25">
        <v>111.31</v>
      </c>
      <c r="AC7" s="25">
        <v>112.15</v>
      </c>
      <c r="AD7" s="25">
        <v>111.44</v>
      </c>
      <c r="AE7" s="25">
        <v>111.17</v>
      </c>
      <c r="AF7" s="25">
        <v>110.91</v>
      </c>
      <c r="AG7" s="25">
        <v>111.49</v>
      </c>
      <c r="AH7" s="25">
        <v>111.39</v>
      </c>
      <c r="AI7" s="25">
        <v>0</v>
      </c>
      <c r="AJ7" s="25">
        <v>0</v>
      </c>
      <c r="AK7" s="25">
        <v>0</v>
      </c>
      <c r="AL7" s="25">
        <v>0</v>
      </c>
      <c r="AM7" s="25">
        <v>0</v>
      </c>
      <c r="AN7" s="25">
        <v>1</v>
      </c>
      <c r="AO7" s="25">
        <v>1.03</v>
      </c>
      <c r="AP7" s="25">
        <v>0.78</v>
      </c>
      <c r="AQ7" s="25">
        <v>0.92</v>
      </c>
      <c r="AR7" s="25">
        <v>0.87</v>
      </c>
      <c r="AS7" s="25">
        <v>1.3</v>
      </c>
      <c r="AT7" s="25">
        <v>261.02</v>
      </c>
      <c r="AU7" s="25">
        <v>279.83999999999997</v>
      </c>
      <c r="AV7" s="25">
        <v>230.86</v>
      </c>
      <c r="AW7" s="25">
        <v>238.62</v>
      </c>
      <c r="AX7" s="25">
        <v>212.5</v>
      </c>
      <c r="AY7" s="25">
        <v>355.5</v>
      </c>
      <c r="AZ7" s="25">
        <v>349.83</v>
      </c>
      <c r="BA7" s="25">
        <v>360.86</v>
      </c>
      <c r="BB7" s="25">
        <v>350.79</v>
      </c>
      <c r="BC7" s="25">
        <v>354.57</v>
      </c>
      <c r="BD7" s="25">
        <v>261.51</v>
      </c>
      <c r="BE7" s="25">
        <v>454.27</v>
      </c>
      <c r="BF7" s="25">
        <v>435.89</v>
      </c>
      <c r="BG7" s="25">
        <v>417.6</v>
      </c>
      <c r="BH7" s="25">
        <v>404.24</v>
      </c>
      <c r="BI7" s="25">
        <v>390.83</v>
      </c>
      <c r="BJ7" s="25">
        <v>312.58</v>
      </c>
      <c r="BK7" s="25">
        <v>314.87</v>
      </c>
      <c r="BL7" s="25">
        <v>309.27999999999997</v>
      </c>
      <c r="BM7" s="25">
        <v>322.92</v>
      </c>
      <c r="BN7" s="25">
        <v>303.45999999999998</v>
      </c>
      <c r="BO7" s="25">
        <v>265.16000000000003</v>
      </c>
      <c r="BP7" s="25">
        <v>101.26</v>
      </c>
      <c r="BQ7" s="25">
        <v>101.83</v>
      </c>
      <c r="BR7" s="25">
        <v>106.22</v>
      </c>
      <c r="BS7" s="25">
        <v>106.78</v>
      </c>
      <c r="BT7" s="25">
        <v>105.39</v>
      </c>
      <c r="BU7" s="25">
        <v>104.57</v>
      </c>
      <c r="BV7" s="25">
        <v>103.54</v>
      </c>
      <c r="BW7" s="25">
        <v>103.32</v>
      </c>
      <c r="BX7" s="25">
        <v>100.85</v>
      </c>
      <c r="BY7" s="25">
        <v>103.79</v>
      </c>
      <c r="BZ7" s="25">
        <v>102.35</v>
      </c>
      <c r="CA7" s="25">
        <v>198.13</v>
      </c>
      <c r="CB7" s="25">
        <v>198.2</v>
      </c>
      <c r="CC7" s="25">
        <v>191.88</v>
      </c>
      <c r="CD7" s="25">
        <v>191.16</v>
      </c>
      <c r="CE7" s="25">
        <v>194.29</v>
      </c>
      <c r="CF7" s="25">
        <v>165.47</v>
      </c>
      <c r="CG7" s="25">
        <v>167.46</v>
      </c>
      <c r="CH7" s="25">
        <v>168.56</v>
      </c>
      <c r="CI7" s="25">
        <v>167.1</v>
      </c>
      <c r="CJ7" s="25">
        <v>167.86</v>
      </c>
      <c r="CK7" s="25">
        <v>167.74</v>
      </c>
      <c r="CL7" s="25">
        <v>70.06</v>
      </c>
      <c r="CM7" s="25">
        <v>70.42</v>
      </c>
      <c r="CN7" s="25">
        <v>70.180000000000007</v>
      </c>
      <c r="CO7" s="25">
        <v>69.87</v>
      </c>
      <c r="CP7" s="25">
        <v>68.569999999999993</v>
      </c>
      <c r="CQ7" s="25">
        <v>59.74</v>
      </c>
      <c r="CR7" s="25">
        <v>59.46</v>
      </c>
      <c r="CS7" s="25">
        <v>59.51</v>
      </c>
      <c r="CT7" s="25">
        <v>59.91</v>
      </c>
      <c r="CU7" s="25">
        <v>59.4</v>
      </c>
      <c r="CV7" s="25">
        <v>60.29</v>
      </c>
      <c r="CW7" s="25">
        <v>82.95</v>
      </c>
      <c r="CX7" s="25">
        <v>82.65</v>
      </c>
      <c r="CY7" s="25">
        <v>82.47</v>
      </c>
      <c r="CZ7" s="25">
        <v>84.3</v>
      </c>
      <c r="DA7" s="25">
        <v>85.96</v>
      </c>
      <c r="DB7" s="25">
        <v>87.28</v>
      </c>
      <c r="DC7" s="25">
        <v>87.41</v>
      </c>
      <c r="DD7" s="25">
        <v>87.08</v>
      </c>
      <c r="DE7" s="25">
        <v>87.26</v>
      </c>
      <c r="DF7" s="25">
        <v>87.57</v>
      </c>
      <c r="DG7" s="25">
        <v>90.12</v>
      </c>
      <c r="DH7" s="25">
        <v>47.26</v>
      </c>
      <c r="DI7" s="25">
        <v>48.7</v>
      </c>
      <c r="DJ7" s="25">
        <v>49.86</v>
      </c>
      <c r="DK7" s="25">
        <v>51.18</v>
      </c>
      <c r="DL7" s="25">
        <v>51.75</v>
      </c>
      <c r="DM7" s="25">
        <v>46.94</v>
      </c>
      <c r="DN7" s="25">
        <v>47.62</v>
      </c>
      <c r="DO7" s="25">
        <v>48.55</v>
      </c>
      <c r="DP7" s="25">
        <v>49.2</v>
      </c>
      <c r="DQ7" s="25">
        <v>50.01</v>
      </c>
      <c r="DR7" s="25">
        <v>50.88</v>
      </c>
      <c r="DS7" s="25">
        <v>2.54</v>
      </c>
      <c r="DT7" s="25">
        <v>5.69</v>
      </c>
      <c r="DU7" s="25">
        <v>8.7200000000000006</v>
      </c>
      <c r="DV7" s="25">
        <v>14.92</v>
      </c>
      <c r="DW7" s="25">
        <v>15.4</v>
      </c>
      <c r="DX7" s="25">
        <v>14.48</v>
      </c>
      <c r="DY7" s="25">
        <v>16.27</v>
      </c>
      <c r="DZ7" s="25">
        <v>17.11</v>
      </c>
      <c r="EA7" s="25">
        <v>18.329999999999998</v>
      </c>
      <c r="EB7" s="25">
        <v>20.27</v>
      </c>
      <c r="EC7" s="25">
        <v>22.3</v>
      </c>
      <c r="ED7" s="25">
        <v>0.82</v>
      </c>
      <c r="EE7" s="25">
        <v>0.05</v>
      </c>
      <c r="EF7" s="25">
        <v>0.12</v>
      </c>
      <c r="EG7" s="25">
        <v>0.51</v>
      </c>
      <c r="EH7" s="25">
        <v>0.61</v>
      </c>
      <c r="EI7" s="25">
        <v>0.75</v>
      </c>
      <c r="EJ7" s="25">
        <v>0.63</v>
      </c>
      <c r="EK7" s="25">
        <v>0.63</v>
      </c>
      <c r="EL7" s="25">
        <v>0.6</v>
      </c>
      <c r="EM7" s="25">
        <v>0.56000000000000005</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108</v>
      </c>
      <c r="D13" t="s">
        <v>109</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北原　亜里紗</cp:lastModifiedBy>
  <cp:lastPrinted>2023-01-16T02:09:48Z</cp:lastPrinted>
  <dcterms:created xsi:type="dcterms:W3CDTF">2022-12-01T00:55:01Z</dcterms:created>
  <dcterms:modified xsi:type="dcterms:W3CDTF">2023-01-31T04:20:25Z</dcterms:modified>
  <cp:category/>
</cp:coreProperties>
</file>