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9大田原市（修正待ち）\02 水道修正（0226）\"/>
    </mc:Choice>
  </mc:AlternateContent>
  <xr:revisionPtr revIDLastSave="0" documentId="13_ncr:1_{AC956F31-90AE-4DF5-ACD0-288C86222B83}" xr6:coauthVersionLast="47" xr6:coauthVersionMax="47" xr10:uidLastSave="{00000000-0000-0000-0000-000000000000}"/>
  <workbookProtection workbookAlgorithmName="SHA-512" workbookHashValue="Yio/WnlrHVT4fdFvc+HC70BNczvsksUHYRLs8YjpmJihuoBv255HfveFvJoWjBuiTYA5p95+qyVKaMlfNpeY/w==" workbookSaltValue="mZfrFAUCe9Ivslu42y7q+w=="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BB10" i="4"/>
  <c r="AT10" i="4"/>
  <c r="AL10" i="4"/>
  <c r="W10" i="4"/>
  <c r="BB8" i="4"/>
  <c r="AT8" i="4"/>
  <c r="AL8" i="4"/>
  <c r="AD8" i="4"/>
  <c r="W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<sst xmlns="http://schemas.openxmlformats.org/spreadsheetml/2006/main" count="228" uniqueCount="113">
  <si>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</si>
  <si>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</si>
  <si>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</si>
  <si>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</si>
  <si>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</si>
  <si>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</si>
  <si>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</si>
  <si>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</si>
  <si>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</si>
  <si>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</si>
  <si>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</si>
  <si>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</si>
  <si>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</si>
  <si>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</si>
  <si>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</si>
  <si>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</si>
  <si>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</si>
  <si>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</si>
  <si>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</si>
  <si>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</si>
  <si>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</si>
  <si>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</si>
  <si>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</si>
  <si>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</si>
  <si>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</si>
  <si>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</si>
  <si>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</si>
  <si>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</si>
  <si>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</si>
  <si>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</si>
  <si>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</si>
  <si>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</si>
  <si>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</si>
  <si>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</si>
  <si>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</si>
  <si>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</si>
  <si>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</si>
  <si>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</si>
  <si>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</si>
  <si>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</si>
  <si>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</si>
  <si>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</si>
  <si>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</si>
  <si>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</si>
  <si>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</si>
  <si>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</si>
  <si>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</si>
  <si>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</si>
  <si>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</si>
  <si>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</si>
  <si>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</si>
  <si>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</si>
  <si>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</si>
  <si>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</si>
  <si>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</si>
  <si>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</si>
  <si>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</si>
  <si>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</si>
  <si>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</si>
  <si>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</si>
  <si>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</si>
  <si>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</si>
  <si>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</si>
  <si>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</si>
  <si>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</si>
  <si>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</si>
  <si>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</si>
  <si>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</si>
  <si>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</si>
  <si>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</si>
  <si>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</si>
  <si>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</si>
  <si>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</si>
  <si>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</si>
  <si>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</si>
  <si>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</si>
  <si>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</si>
  <si>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</si>
  <si>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</si>
  <si>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</si>
  <si>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</si>
  <si>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</si>
  <si>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</si>
  <si>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</si>
  <si>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</si>
  <si>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</si>
  <si>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</si>
  <si>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</si>
  <si>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</si>
  <si>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</si>
  <si>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</si>
  <si>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</si>
  <si>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</si>
  <si>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</si>
  <si>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</si>
  <si>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</si>
  <si>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</si>
  <si>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</si>
  <si>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</si>
  <si>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</si>
  <si>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</si>
  <si>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</si>
  <si>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</si>
  <si>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</si>
  <si>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</si>
  <si>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</si>
  <si>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</si>
  <si>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</si>
  <si>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</si>
  <si>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</si>
  <si>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①有形固定資産減価償却率は年々増加しており、類似団体平均値を上回る状況が続いています。
②管路経年化率は昨年度と同じ数字となりました。類似団体平均値との差は大きくなりましたが、将来的に法定耐用年数を超える管路は増加していく見込ですので、引き続き計画的な管路の整備を進めていく必要があります。
③管路更新率は年々わずかに増加しており、前年度に引き続き類似団体平均値を上回っています。今後も経営状況とのバランスを考慮し、管路の更新を進めていきます。</t>
    <rPh sb="52" eb="55">
      <t>サクネンド</t>
    </rPh>
    <rPh sb="56" eb="57">
      <t>オナ</t>
    </rPh>
    <rPh sb="58" eb="60">
      <t>スウジ</t>
    </rPh>
    <rPh sb="132" eb="133">
      <t>スス</t>
    </rPh>
    <rPh sb="137" eb="139">
      <t>ヒツヨウ</t>
    </rPh>
    <rPh sb="147" eb="149">
      <t>カンロ</t>
    </rPh>
    <rPh sb="149" eb="152">
      <t>コウシンリツ</t>
    </rPh>
    <rPh sb="153" eb="155">
      <t>ネンネン</t>
    </rPh>
    <rPh sb="159" eb="161">
      <t>ゾウカ</t>
    </rPh>
    <rPh sb="166" eb="169">
      <t>ゼンネンド</t>
    </rPh>
    <rPh sb="170" eb="171">
      <t>ヒ</t>
    </rPh>
    <rPh sb="172" eb="173">
      <t>ツヅ</t>
    </rPh>
    <rPh sb="174" eb="181">
      <t>ルイジダンタイヘイキンチ</t>
    </rPh>
    <rPh sb="182" eb="184">
      <t>ウワマワ</t>
    </rPh>
    <rPh sb="195" eb="197">
      <t>ジョウキョウ</t>
    </rPh>
    <rPh sb="208" eb="210">
      <t>カンロ</t>
    </rPh>
    <phoneticPr fontId="4"/>
  </si>
  <si>
    <t>①給水収益が微減となったことに加え、営業費用が増加したことにより、経常収支比率は約3.7％の減となりました。100％を上回っており健全な経営ができているといえますが、今後も減少傾向が続く可能性が高いと考えられます。
②累積欠損金比率はありません。
③流動比率は類似団体平均値を大きく下回っており、昨年度に引き続き前年度から減少しています。今後は、給水収益の減や工事費等の増により現金預金が減少し、当該指標はさらに減少していく見込みです。
④企業債残高対給水収益比率は類似団体平均値を上回っているものの、年々減少しています。企業債残高は減少傾向にあるため、今後も減少していく見込みです。
⑤料金回収率は類似団体平均値を上回っているものの、前年度比で約4.5％の大きな減となりました。さらなる経費削減に取り組むとともに、将来的な料金改定も検討する必要があります。
⑥給水原価は昨年度から微増となり、類似団体平均値と比較しても依然として上回っている状況です。
⑦施設利用率は類似団体平均値を大きく上回っており、施設の効率的な稼働を行っているといえます。今後も同程度の水準を維持していくことに努め、必要に応じてダウンサイジングも検討していきます。
⑧有収率は昨年度からわずかに減少したもの、過去数年間の実績からは大きく増加しています。類似団体平均値とはまだ差があるため、継続して漏水調査を進め、有収率の向上に努めていきます。</t>
    <rPh sb="1" eb="5">
      <t>キュウスイシュウエキ</t>
    </rPh>
    <rPh sb="6" eb="8">
      <t>ビゲン</t>
    </rPh>
    <rPh sb="15" eb="16">
      <t>クワ</t>
    </rPh>
    <rPh sb="18" eb="20">
      <t>エイギョウ</t>
    </rPh>
    <rPh sb="20" eb="22">
      <t>ヒヨウ</t>
    </rPh>
    <rPh sb="23" eb="25">
      <t>ゾウカ</t>
    </rPh>
    <rPh sb="33" eb="37">
      <t>ケイジョウシュウシ</t>
    </rPh>
    <rPh sb="37" eb="39">
      <t>ヒリツ</t>
    </rPh>
    <rPh sb="40" eb="41">
      <t>ヤク</t>
    </rPh>
    <rPh sb="46" eb="47">
      <t>ゲン</t>
    </rPh>
    <rPh sb="59" eb="61">
      <t>ウワマワ</t>
    </rPh>
    <rPh sb="65" eb="67">
      <t>ケンゼン</t>
    </rPh>
    <rPh sb="68" eb="70">
      <t>ケイエイ</t>
    </rPh>
    <rPh sb="83" eb="85">
      <t>コンゴ</t>
    </rPh>
    <rPh sb="86" eb="90">
      <t>ゲンショウケイコウ</t>
    </rPh>
    <rPh sb="91" eb="92">
      <t>ツヅ</t>
    </rPh>
    <rPh sb="93" eb="96">
      <t>カノウセイ</t>
    </rPh>
    <rPh sb="97" eb="98">
      <t>タカ</t>
    </rPh>
    <rPh sb="100" eb="101">
      <t>カンガ</t>
    </rPh>
    <rPh sb="109" eb="111">
      <t>ルイセキ</t>
    </rPh>
    <rPh sb="111" eb="113">
      <t>ケッソン</t>
    </rPh>
    <rPh sb="113" eb="114">
      <t>キン</t>
    </rPh>
    <rPh sb="114" eb="116">
      <t>ヒリツ</t>
    </rPh>
    <rPh sb="125" eb="127">
      <t>リュウドウ</t>
    </rPh>
    <rPh sb="127" eb="129">
      <t>ヒリツ</t>
    </rPh>
    <rPh sb="130" eb="134">
      <t>ルイジダンタイ</t>
    </rPh>
    <rPh sb="134" eb="137">
      <t>ヘイキンチ</t>
    </rPh>
    <rPh sb="138" eb="139">
      <t>オオ</t>
    </rPh>
    <rPh sb="141" eb="143">
      <t>シタマワ</t>
    </rPh>
    <rPh sb="148" eb="150">
      <t>サクネン</t>
    </rPh>
    <rPh sb="150" eb="151">
      <t>ド</t>
    </rPh>
    <rPh sb="152" eb="153">
      <t>ヒ</t>
    </rPh>
    <rPh sb="154" eb="155">
      <t>ツヅ</t>
    </rPh>
    <rPh sb="156" eb="158">
      <t>ゼンネン</t>
    </rPh>
    <rPh sb="158" eb="159">
      <t>ド</t>
    </rPh>
    <rPh sb="161" eb="163">
      <t>ゲンショウ</t>
    </rPh>
    <rPh sb="169" eb="171">
      <t>コンゴ</t>
    </rPh>
    <rPh sb="173" eb="177">
      <t>キュウスイシュウエキ</t>
    </rPh>
    <rPh sb="178" eb="179">
      <t>ゲン</t>
    </rPh>
    <rPh sb="180" eb="183">
      <t>コウジヒ</t>
    </rPh>
    <rPh sb="183" eb="184">
      <t>トウ</t>
    </rPh>
    <rPh sb="185" eb="186">
      <t>ゾウ</t>
    </rPh>
    <rPh sb="189" eb="193">
      <t>ゲンキンヨキン</t>
    </rPh>
    <rPh sb="194" eb="196">
      <t>ゲンショウ</t>
    </rPh>
    <rPh sb="198" eb="200">
      <t>トウガイ</t>
    </rPh>
    <rPh sb="200" eb="202">
      <t>シヒョウ</t>
    </rPh>
    <rPh sb="206" eb="208">
      <t>ゲンショウ</t>
    </rPh>
    <rPh sb="212" eb="214">
      <t>ミコ</t>
    </rPh>
    <rPh sb="294" eb="296">
      <t>リョウキン</t>
    </rPh>
    <rPh sb="296" eb="299">
      <t>カイシュウリツ</t>
    </rPh>
    <rPh sb="300" eb="304">
      <t>ルイジダンタイ</t>
    </rPh>
    <rPh sb="304" eb="307">
      <t>ヘイキンチ</t>
    </rPh>
    <rPh sb="308" eb="310">
      <t>ウワマワ</t>
    </rPh>
    <rPh sb="318" eb="321">
      <t>ゼンネンド</t>
    </rPh>
    <rPh sb="321" eb="322">
      <t>ヒ</t>
    </rPh>
    <rPh sb="323" eb="324">
      <t>ヤク</t>
    </rPh>
    <rPh sb="329" eb="330">
      <t>オオ</t>
    </rPh>
    <rPh sb="332" eb="333">
      <t>ゲン</t>
    </rPh>
    <rPh sb="344" eb="348">
      <t>ケイヒサクゲン</t>
    </rPh>
    <rPh sb="349" eb="350">
      <t>ト</t>
    </rPh>
    <rPh sb="351" eb="352">
      <t>ク</t>
    </rPh>
    <rPh sb="358" eb="361">
      <t>ショウライテキ</t>
    </rPh>
    <rPh sb="362" eb="366">
      <t>リョウキンカイテイ</t>
    </rPh>
    <rPh sb="367" eb="369">
      <t>ケントウ</t>
    </rPh>
    <rPh sb="371" eb="373">
      <t>ヒツヨウ</t>
    </rPh>
    <rPh sb="452" eb="454">
      <t>シセツ</t>
    </rPh>
    <rPh sb="521" eb="524">
      <t>ユウシュウリツ</t>
    </rPh>
    <rPh sb="525" eb="528">
      <t>サクネンド</t>
    </rPh>
    <rPh sb="534" eb="536">
      <t>ゲンショウ</t>
    </rPh>
    <rPh sb="541" eb="543">
      <t>カコ</t>
    </rPh>
    <rPh sb="543" eb="546">
      <t>スウネンカン</t>
    </rPh>
    <rPh sb="547" eb="549">
      <t>ジッセキ</t>
    </rPh>
    <rPh sb="552" eb="553">
      <t>オオ</t>
    </rPh>
    <rPh sb="555" eb="557">
      <t>ゾウカ</t>
    </rPh>
    <rPh sb="563" eb="567">
      <t>ルイジダンタイ</t>
    </rPh>
    <rPh sb="567" eb="570">
      <t>ヘイキンチ</t>
    </rPh>
    <rPh sb="574" eb="575">
      <t>サ</t>
    </rPh>
    <rPh sb="581" eb="583">
      <t>ケイゾク</t>
    </rPh>
    <rPh sb="585" eb="589">
      <t>ロウスイチョウサ</t>
    </rPh>
    <rPh sb="590" eb="591">
      <t>スス</t>
    </rPh>
    <rPh sb="593" eb="596">
      <t>ユウシュウリツ</t>
    </rPh>
    <rPh sb="597" eb="599">
      <t>コウジョウ</t>
    </rPh>
    <rPh sb="600" eb="601">
      <t>ツト</t>
    </rPh>
    <phoneticPr fontId="4"/>
  </si>
  <si>
    <t>　経営の健全性・効率性については、類似団体平均値を下回る項目が多く、依然として厳しい経営状況であるといえます。
　また、施設及び管路の老朽化は確実に進んでおり、将来に向けて計画的な更新が求められます。給水人口の減少や節水意識の向上、ライフスタイルの変化により給水収益の増加が見込めない中で、更新に必要となる財源を確保するため、より効率的な経営に取り組むとともに、水道料金の将来的な見直しについても検討を進めていく必要があります。
　市民の生活に欠かせない水を安定的に供給すべく、長期的な視点を持ち続けて戦略的に経営を進めてまいります。</t>
    <rPh sb="28" eb="30">
      <t>コウモク</t>
    </rPh>
    <rPh sb="31" eb="32">
      <t>オオ</t>
    </rPh>
    <rPh sb="34" eb="36">
      <t>イゼン</t>
    </rPh>
    <rPh sb="39" eb="40">
      <t>キビ</t>
    </rPh>
    <rPh sb="42" eb="44">
      <t>ケイエイ</t>
    </rPh>
    <rPh sb="44" eb="4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</si>
</sst>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0.05</c:v>
                </c:pt>
                <c:pt idx="1">
                  <c:v>0.12</c:v>
                </c:pt>
                <c:pt idx="2">
                  <c:v>0.51</c:v>
                </c:pt>
                <c:pt idx="3">
                  <c:v>0.61</c:v>
                </c:pt>
                <c:pt idx="4">
                  <c:v>0.65</c:v>
                </c:pt>
              </c:numCache>
            </c:numRef>
          </c:val>
          <c:extLst>
            <c:ext xmlns:c16="http://schemas.microsoft.com/office/drawing/2014/chart" uri="{C3380CC4-5D6E-409C-BE32-E72D297353CC}">
              <c16:uniqueId val="{00000000-9AA2-48FA-BB35-8704A435793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9AA2-48FA-BB35-8704A435793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70.42</c:v>
                </c:pt>
                <c:pt idx="1">
                  <c:v>70.180000000000007</c:v>
                </c:pt>
                <c:pt idx="2">
                  <c:v>69.87</c:v>
                </c:pt>
                <c:pt idx="3">
                  <c:v>68.569999999999993</c:v>
                </c:pt>
                <c:pt idx="4">
                  <c:v>68.319999999999993</c:v>
                </c:pt>
              </c:numCache>
            </c:numRef>
          </c:val>
          <c:extLst>
            <c:ext xmlns:c16="http://schemas.microsoft.com/office/drawing/2014/chart" uri="{C3380CC4-5D6E-409C-BE32-E72D297353CC}">
              <c16:uniqueId val="{00000000-2BA9-4025-BBF1-AB95ADB0663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2BA9-4025-BBF1-AB95ADB0663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82.65</c:v>
                </c:pt>
                <c:pt idx="1">
                  <c:v>82.47</c:v>
                </c:pt>
                <c:pt idx="2">
                  <c:v>84.3</c:v>
                </c:pt>
                <c:pt idx="3">
                  <c:v>85.96</c:v>
                </c:pt>
                <c:pt idx="4">
                  <c:v>85.58</c:v>
                </c:pt>
              </c:numCache>
            </c:numRef>
          </c:val>
          <c:extLst>
            <c:ext xmlns:c16="http://schemas.microsoft.com/office/drawing/2014/chart" uri="{C3380CC4-5D6E-409C-BE32-E72D297353CC}">
              <c16:uniqueId val="{00000000-FDFA-46FC-AA41-F562EEB35E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FDFA-46FC-AA41-F562EEB35E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108.03</c:v>
                </c:pt>
                <c:pt idx="1">
                  <c:v>111.79</c:v>
                </c:pt>
                <c:pt idx="2">
                  <c:v>112.11</c:v>
                </c:pt>
                <c:pt idx="3">
                  <c:v>111.31</c:v>
                </c:pt>
                <c:pt idx="4">
                  <c:v>107.65</c:v>
                </c:pt>
              </c:numCache>
            </c:numRef>
          </c:val>
          <c:extLst>
            <c:ext xmlns:c16="http://schemas.microsoft.com/office/drawing/2014/chart" uri="{C3380CC4-5D6E-409C-BE32-E72D297353CC}">
              <c16:uniqueId val="{00000000-75BC-4EB0-A681-F995520989D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75BC-4EB0-A681-F995520989D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48.7</c:v>
                </c:pt>
                <c:pt idx="1">
                  <c:v>49.86</c:v>
                </c:pt>
                <c:pt idx="2">
                  <c:v>51.18</c:v>
                </c:pt>
                <c:pt idx="3">
                  <c:v>51.75</c:v>
                </c:pt>
                <c:pt idx="4">
                  <c:v>52.94</c:v>
                </c:pt>
              </c:numCache>
            </c:numRef>
          </c:val>
          <c:extLst>
            <c:ext xmlns:c16="http://schemas.microsoft.com/office/drawing/2014/chart" uri="{C3380CC4-5D6E-409C-BE32-E72D297353CC}">
              <c16:uniqueId val="{00000000-BA44-4A63-95EF-C141EC8D9F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BA44-4A63-95EF-C141EC8D9F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5.69</c:v>
                </c:pt>
                <c:pt idx="1">
                  <c:v>8.7200000000000006</c:v>
                </c:pt>
                <c:pt idx="2">
                  <c:v>14.92</c:v>
                </c:pt>
                <c:pt idx="3">
                  <c:v>15.4</c:v>
                </c:pt>
                <c:pt idx="4">
                  <c:v>15.4</c:v>
                </c:pt>
              </c:numCache>
            </c:numRef>
          </c:val>
          <c:extLst>
            <c:ext xmlns:c16="http://schemas.microsoft.com/office/drawing/2014/chart" uri="{C3380CC4-5D6E-409C-BE32-E72D297353CC}">
              <c16:uniqueId val="{00000000-E1D5-494A-B653-2094D66C6F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E1D5-494A-B653-2094D66C6F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8E-4A01-9054-63175C638D1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BF8E-4A01-9054-63175C638D1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279.83999999999997</c:v>
                </c:pt>
                <c:pt idx="1">
                  <c:v>230.86</c:v>
                </c:pt>
                <c:pt idx="2">
                  <c:v>238.62</c:v>
                </c:pt>
                <c:pt idx="3">
                  <c:v>212.5</c:v>
                </c:pt>
                <c:pt idx="4">
                  <c:v>182.44</c:v>
                </c:pt>
              </c:numCache>
            </c:numRef>
          </c:val>
          <c:extLst>
            <c:ext xmlns:c16="http://schemas.microsoft.com/office/drawing/2014/chart" uri="{C3380CC4-5D6E-409C-BE32-E72D297353CC}">
              <c16:uniqueId val="{00000000-E9A7-4BF8-AD91-4C3B30BA166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E9A7-4BF8-AD91-4C3B30BA166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435.89</c:v>
                </c:pt>
                <c:pt idx="1">
                  <c:v>417.6</c:v>
                </c:pt>
                <c:pt idx="2">
                  <c:v>404.24</c:v>
                </c:pt>
                <c:pt idx="3">
                  <c:v>390.83</c:v>
                </c:pt>
                <c:pt idx="4">
                  <c:v>369.67</c:v>
                </c:pt>
              </c:numCache>
            </c:numRef>
          </c:val>
          <c:extLst>
            <c:ext xmlns:c16="http://schemas.microsoft.com/office/drawing/2014/chart" uri="{C3380CC4-5D6E-409C-BE32-E72D297353CC}">
              <c16:uniqueId val="{00000000-4E71-40EF-9713-87F286F881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4E71-40EF-9713-87F286F881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101.83</c:v>
                </c:pt>
                <c:pt idx="1">
                  <c:v>106.22</c:v>
                </c:pt>
                <c:pt idx="2">
                  <c:v>106.78</c:v>
                </c:pt>
                <c:pt idx="3">
                  <c:v>105.39</c:v>
                </c:pt>
                <c:pt idx="4">
                  <c:v>100.93</c:v>
                </c:pt>
              </c:numCache>
            </c:numRef>
          </c:val>
          <c:extLst>
            <c:ext xmlns:c16="http://schemas.microsoft.com/office/drawing/2014/chart" uri="{C3380CC4-5D6E-409C-BE32-E72D297353CC}">
              <c16:uniqueId val="{00000000-73A9-422C-BE5D-709FBFFB0C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3A9-422C-BE5D-709FBFFB0C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198.2</c:v>
                </c:pt>
                <c:pt idx="1">
                  <c:v>191.88</c:v>
                </c:pt>
                <c:pt idx="2">
                  <c:v>191.16</c:v>
                </c:pt>
                <c:pt idx="3">
                  <c:v>194.29</c:v>
                </c:pt>
                <c:pt idx="4">
                  <c:v>203.83</c:v>
                </c:pt>
              </c:numCache>
            </c:numRef>
          </c:val>
          <c:extLst>
            <c:ext xmlns:c16="http://schemas.microsoft.com/office/drawing/2014/chart" uri="{C3380CC4-5D6E-409C-BE32-E72D297353CC}">
              <c16:uniqueId val="{00000000-9AF3-42AA-8646-62843189F8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9AF3-42AA-8646-62843189F8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大田原市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69455</v>
      </c>
      <c r="AM8" s="45"/>
      <c r="AN8" s="45"/>
      <c r="AO8" s="45"/>
      <c r="AP8" s="45"/>
      <c r="AQ8" s="45"/>
      <c r="AR8" s="45"/>
      <c r="AS8" s="45"/>
      <c r="AT8" s="46">
        <f>データ!$S$6</f>
        <v>354.36</v>
      </c>
      <c r="AU8" s="47"/>
      <c r="AV8" s="47"/>
      <c r="AW8" s="47"/>
      <c r="AX8" s="47"/>
      <c r="AY8" s="47"/>
      <c r="AZ8" s="47"/>
      <c r="BA8" s="47"/>
      <c r="BB8" s="48">
        <f>データ!$T$6</f>
        <v>196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63.59</v>
      </c>
      <c r="J10" s="47"/>
      <c r="K10" s="47"/>
      <c r="L10" s="47"/>
      <c r="M10" s="47"/>
      <c r="N10" s="47"/>
      <c r="O10" s="81"/>
      <c r="P10" s="48">
        <f>データ!$P$6</f>
        <v>94.54</v>
      </c>
      <c r="Q10" s="48"/>
      <c r="R10" s="48"/>
      <c r="S10" s="48"/>
      <c r="T10" s="48"/>
      <c r="U10" s="48"/>
      <c r="V10" s="48"/>
      <c r="W10" s="45">
        <f>データ!$Q$6</f>
        <v>3740</v>
      </c>
      <c r="X10" s="45"/>
      <c r="Y10" s="45"/>
      <c r="Z10" s="45"/>
      <c r="AA10" s="45"/>
      <c r="AB10" s="45"/>
      <c r="AC10" s="45"/>
      <c r="AD10" s="2"/>
      <c r="AE10" s="2"/>
      <c r="AF10" s="2"/>
      <c r="AG10" s="2"/>
      <c r="AH10" s="2"/>
      <c r="AI10" s="2"/>
      <c r="AJ10" s="2"/>
      <c r="AK10" s="2"/>
      <c r="AL10" s="45">
        <f>データ!$U$6</f>
        <v>65366</v>
      </c>
      <c r="AM10" s="45"/>
      <c r="AN10" s="45"/>
      <c r="AO10" s="45"/>
      <c r="AP10" s="45"/>
      <c r="AQ10" s="45"/>
      <c r="AR10" s="45"/>
      <c r="AS10" s="45"/>
      <c r="AT10" s="46">
        <f>データ!$V$6</f>
        <v>291.26</v>
      </c>
      <c r="AU10" s="47"/>
      <c r="AV10" s="47"/>
      <c r="AW10" s="47"/>
      <c r="AX10" s="47"/>
      <c r="AY10" s="47"/>
      <c r="AZ10" s="47"/>
      <c r="BA10" s="47"/>
      <c r="BB10" s="48">
        <f>データ!$W$6</f>
        <v>224.42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qj4UNdxfyBCa/2tsoDnXKQVHCZYB73pxhuVoBuOqi2WN1bN7g+yv014SGYZyxReCEWq68NxFAkedtFYEWh1AQ==" saltValue="4bXS93/z+MIbdhPhVpi6l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92100</v>
      </c>
      <c r="D6" s="20">
        <f t="shared" si="3"/>
        <v>46</v>
      </c>
      <c r="E6" s="20">
        <f t="shared" si="3"/>
        <v>1</v>
      </c>
      <c r="F6" s="20">
        <f t="shared" si="3"/>
        <v>0</v>
      </c>
      <c r="G6" s="20">
        <f t="shared" si="3"/>
        <v>1</v>
      </c>
      <c r="H6" s="20" t="str">
        <f t="shared" si="3"/>
        <v>栃木県　大田原市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63.59</v>
      </c>
      <c r="P6" s="21">
        <f t="shared" si="3"/>
        <v>94.54</v>
      </c>
      <c r="Q6" s="21">
        <f t="shared" si="3"/>
        <v>3740</v>
      </c>
      <c r="R6" s="21">
        <f t="shared" si="3"/>
        <v>69455</v>
      </c>
      <c r="S6" s="21">
        <f t="shared" si="3"/>
        <v>354.36</v>
      </c>
      <c r="T6" s="21">
        <f t="shared" si="3"/>
        <v>196</v>
      </c>
      <c r="U6" s="21">
        <f t="shared" si="3"/>
        <v>65366</v>
      </c>
      <c r="V6" s="21">
        <f t="shared" si="3"/>
        <v>291.26</v>
      </c>
      <c r="W6" s="21">
        <f t="shared" si="3"/>
        <v>224.42</v>
      </c>
      <c r="X6" s="22">
        <f>IF(X7="",NA(),X7)</f>
        <v>108.03</v>
      </c>
      <c r="Y6" s="22">
        <f t="shared" ref="Y6:AG6" si="4">IF(Y7="",NA(),Y7)</f>
        <v>111.79</v>
      </c>
      <c r="Z6" s="22">
        <f t="shared" si="4"/>
        <v>112.11</v>
      </c>
      <c r="AA6" s="22">
        <f t="shared" si="4"/>
        <v>111.31</v>
      </c>
      <c r="AB6" s="22">
        <f t="shared" si="4"/>
        <v>107.65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279.83999999999997</v>
      </c>
      <c r="AU6" s="22">
        <f t="shared" ref="AU6:BC6" si="6">IF(AU7="",NA(),AU7)</f>
        <v>230.86</v>
      </c>
      <c r="AV6" s="22">
        <f t="shared" si="6"/>
        <v>238.62</v>
      </c>
      <c r="AW6" s="22">
        <f t="shared" si="6"/>
        <v>212.5</v>
      </c>
      <c r="AX6" s="22">
        <f t="shared" si="6"/>
        <v>182.44</v>
      </c>
      <c r="AY6" s="22">
        <f t="shared" si="6"/>
        <v>349.83</v>
      </c>
      <c r="AZ6" s="22">
        <f t="shared" si="6"/>
        <v>360.86</v>
      </c>
      <c r="BA6" s="22">
        <f t="shared" si="6"/>
        <v>350.79</v>
      </c>
      <c r="BB6" s="22">
        <f t="shared" si="6"/>
        <v>354.57</v>
      </c>
      <c r="BC6" s="22">
        <f t="shared" si="6"/>
        <v>357.74</v>
      </c>
      <c r="BD6" s="21" t="str">
        <f>IF(BD7="","",IF(BD7="-","【-】","【"&amp;SUBSTITUTE(TEXT(BD7,"#,##0.00"),"-","△")&amp;"】"))</f>
        <v>【252.29】</v>
      </c>
      <c r="BE6" s="22">
        <f>IF(BE7="",NA(),BE7)</f>
        <v>435.89</v>
      </c>
      <c r="BF6" s="22">
        <f t="shared" ref="BF6:BN6" si="7">IF(BF7="",NA(),BF7)</f>
        <v>417.6</v>
      </c>
      <c r="BG6" s="22">
        <f t="shared" si="7"/>
        <v>404.24</v>
      </c>
      <c r="BH6" s="22">
        <f t="shared" si="7"/>
        <v>390.83</v>
      </c>
      <c r="BI6" s="22">
        <f t="shared" si="7"/>
        <v>369.67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101.83</v>
      </c>
      <c r="BQ6" s="22">
        <f t="shared" ref="BQ6:BY6" si="8">IF(BQ7="",NA(),BQ7)</f>
        <v>106.22</v>
      </c>
      <c r="BR6" s="22">
        <f t="shared" si="8"/>
        <v>106.78</v>
      </c>
      <c r="BS6" s="22">
        <f t="shared" si="8"/>
        <v>105.39</v>
      </c>
      <c r="BT6" s="22">
        <f t="shared" si="8"/>
        <v>100.93</v>
      </c>
      <c r="BU6" s="22">
        <f t="shared" si="8"/>
        <v>103.54</v>
      </c>
      <c r="BV6" s="22">
        <f t="shared" si="8"/>
        <v>103.32</v>
      </c>
      <c r="BW6" s="22">
        <f t="shared" si="8"/>
        <v>100.85</v>
      </c>
      <c r="BX6" s="22">
        <f t="shared" si="8"/>
        <v>103.79</v>
      </c>
      <c r="BY6" s="22">
        <f t="shared" si="8"/>
        <v>98.3</v>
      </c>
      <c r="BZ6" s="21" t="str">
        <f>IF(BZ7="","",IF(BZ7="-","【-】","【"&amp;SUBSTITUTE(TEXT(BZ7,"#,##0.00"),"-","△")&amp;"】"))</f>
        <v>【97.47】</v>
      </c>
      <c r="CA6" s="22">
        <f>IF(CA7="",NA(),CA7)</f>
        <v>198.2</v>
      </c>
      <c r="CB6" s="22">
        <f t="shared" ref="CB6:CJ6" si="9">IF(CB7="",NA(),CB7)</f>
        <v>191.88</v>
      </c>
      <c r="CC6" s="22">
        <f t="shared" si="9"/>
        <v>191.16</v>
      </c>
      <c r="CD6" s="22">
        <f t="shared" si="9"/>
        <v>194.29</v>
      </c>
      <c r="CE6" s="22">
        <f t="shared" si="9"/>
        <v>203.83</v>
      </c>
      <c r="CF6" s="22">
        <f t="shared" si="9"/>
        <v>167.46</v>
      </c>
      <c r="CG6" s="22">
        <f t="shared" si="9"/>
        <v>168.56</v>
      </c>
      <c r="CH6" s="22">
        <f t="shared" si="9"/>
        <v>167.1</v>
      </c>
      <c r="CI6" s="22">
        <f t="shared" si="9"/>
        <v>167.86</v>
      </c>
      <c r="CJ6" s="22">
        <f t="shared" si="9"/>
        <v>173.68</v>
      </c>
      <c r="CK6" s="21" t="str">
        <f>IF(CK7="","",IF(CK7="-","【-】","【"&amp;SUBSTITUTE(TEXT(CK7,"#,##0.00"),"-","△")&amp;"】"))</f>
        <v>【174.75】</v>
      </c>
      <c r="CL6" s="22">
        <f>IF(CL7="",NA(),CL7)</f>
        <v>70.42</v>
      </c>
      <c r="CM6" s="22">
        <f t="shared" ref="CM6:CU6" si="10">IF(CM7="",NA(),CM7)</f>
        <v>70.180000000000007</v>
      </c>
      <c r="CN6" s="22">
        <f t="shared" si="10"/>
        <v>69.87</v>
      </c>
      <c r="CO6" s="22">
        <f t="shared" si="10"/>
        <v>68.569999999999993</v>
      </c>
      <c r="CP6" s="22">
        <f t="shared" si="10"/>
        <v>68.319999999999993</v>
      </c>
      <c r="CQ6" s="22">
        <f t="shared" si="10"/>
        <v>59.46</v>
      </c>
      <c r="CR6" s="22">
        <f t="shared" si="10"/>
        <v>59.51</v>
      </c>
      <c r="CS6" s="22">
        <f t="shared" si="10"/>
        <v>59.91</v>
      </c>
      <c r="CT6" s="22">
        <f t="shared" si="10"/>
        <v>59.4</v>
      </c>
      <c r="CU6" s="22">
        <f t="shared" si="10"/>
        <v>59.24</v>
      </c>
      <c r="CV6" s="21" t="str">
        <f>IF(CV7="","",IF(CV7="-","【-】","【"&amp;SUBSTITUTE(TEXT(CV7,"#,##0.00"),"-","△")&amp;"】"))</f>
        <v>【59.97】</v>
      </c>
      <c r="CW6" s="22">
        <f>IF(CW7="",NA(),CW7)</f>
        <v>82.65</v>
      </c>
      <c r="CX6" s="22">
        <f t="shared" ref="CX6:DF6" si="11">IF(CX7="",NA(),CX7)</f>
        <v>82.47</v>
      </c>
      <c r="CY6" s="22">
        <f t="shared" si="11"/>
        <v>84.3</v>
      </c>
      <c r="CZ6" s="22">
        <f t="shared" si="11"/>
        <v>85.96</v>
      </c>
      <c r="DA6" s="22">
        <f t="shared" si="11"/>
        <v>85.58</v>
      </c>
      <c r="DB6" s="22">
        <f t="shared" si="11"/>
        <v>87.41</v>
      </c>
      <c r="DC6" s="22">
        <f t="shared" si="11"/>
        <v>87.08</v>
      </c>
      <c r="DD6" s="22">
        <f t="shared" si="11"/>
        <v>87.26</v>
      </c>
      <c r="DE6" s="22">
        <f t="shared" si="11"/>
        <v>87.57</v>
      </c>
      <c r="DF6" s="22">
        <f t="shared" si="11"/>
        <v>87.26</v>
      </c>
      <c r="DG6" s="21" t="str">
        <f>IF(DG7="","",IF(DG7="-","【-】","【"&amp;SUBSTITUTE(TEXT(DG7,"#,##0.00"),"-","△")&amp;"】"))</f>
        <v>【89.76】</v>
      </c>
      <c r="DH6" s="22">
        <f>IF(DH7="",NA(),DH7)</f>
        <v>48.7</v>
      </c>
      <c r="DI6" s="22">
        <f t="shared" ref="DI6:DQ6" si="12">IF(DI7="",NA(),DI7)</f>
        <v>49.86</v>
      </c>
      <c r="DJ6" s="22">
        <f t="shared" si="12"/>
        <v>51.18</v>
      </c>
      <c r="DK6" s="22">
        <f t="shared" si="12"/>
        <v>51.75</v>
      </c>
      <c r="DL6" s="22">
        <f t="shared" si="12"/>
        <v>52.94</v>
      </c>
      <c r="DM6" s="22">
        <f t="shared" si="12"/>
        <v>47.62</v>
      </c>
      <c r="DN6" s="22">
        <f t="shared" si="12"/>
        <v>48.55</v>
      </c>
      <c r="DO6" s="22">
        <f t="shared" si="12"/>
        <v>49.2</v>
      </c>
      <c r="DP6" s="22">
        <f t="shared" si="12"/>
        <v>50.01</v>
      </c>
      <c r="DQ6" s="22">
        <f t="shared" si="12"/>
        <v>50.99</v>
      </c>
      <c r="DR6" s="21" t="str">
        <f>IF(DR7="","",IF(DR7="-","【-】","【"&amp;SUBSTITUTE(TEXT(DR7,"#,##0.00"),"-","△")&amp;"】"))</f>
        <v>【51.51】</v>
      </c>
      <c r="DS6" s="22">
        <f>IF(DS7="",NA(),DS7)</f>
        <v>5.69</v>
      </c>
      <c r="DT6" s="22">
        <f t="shared" ref="DT6:EB6" si="13">IF(DT7="",NA(),DT7)</f>
        <v>8.7200000000000006</v>
      </c>
      <c r="DU6" s="22">
        <f t="shared" si="13"/>
        <v>14.92</v>
      </c>
      <c r="DV6" s="22">
        <f t="shared" si="13"/>
        <v>15.4</v>
      </c>
      <c r="DW6" s="22">
        <f t="shared" si="13"/>
        <v>15.4</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0.05</v>
      </c>
      <c r="EE6" s="22">
        <f t="shared" ref="EE6:EM6" si="14">IF(EE7="",NA(),EE7)</f>
        <v>0.12</v>
      </c>
      <c r="EF6" s="22">
        <f t="shared" si="14"/>
        <v>0.51</v>
      </c>
      <c r="EG6" s="22">
        <f t="shared" si="14"/>
        <v>0.61</v>
      </c>
      <c r="EH6" s="22">
        <f t="shared" si="14"/>
        <v>0.65</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92100</v>
      </c>
      <c r="D7" s="24">
        <v>46</v>
      </c>
      <c r="E7" s="24">
        <v>1</v>
      </c>
      <c r="F7" s="24">
        <v>0</v>
      </c>
      <c r="G7" s="24">
        <v>1</v>
      </c>
      <c r="H7" s="24" t="s">
        <v>93</v>
      </c>
      <c r="I7" s="24" t="s">
        <v>94</v>
      </c>
      <c r="J7" s="24" t="s">
        <v>95</v>
      </c>
      <c r="K7" s="24" t="s">
        <v>96</v>
      </c>
      <c r="L7" s="24" t="s">
        <v>97</v>
      </c>
      <c r="M7" s="24" t="s">
        <v>98</v>
      </c>
      <c r="N7" s="25" t="s">
        <v>99</v>
      </c>
      <c r="O7" s="25">
        <v>63.59</v>
      </c>
      <c r="P7" s="25">
        <v>94.54</v>
      </c>
      <c r="Q7" s="25">
        <v>3740</v>
      </c>
      <c r="R7" s="25">
        <v>69455</v>
      </c>
      <c r="S7" s="25">
        <v>354.36</v>
      </c>
      <c r="T7" s="25">
        <v>196</v>
      </c>
      <c r="U7" s="25">
        <v>65366</v>
      </c>
      <c r="V7" s="25">
        <v>291.26</v>
      </c>
      <c r="W7" s="25">
        <v>224.42</v>
      </c>
      <c r="X7" s="25">
        <v>108.03</v>
      </c>
      <c r="Y7" s="25">
        <v>111.79</v>
      </c>
      <c r="Z7" s="25">
        <v>112.11</v>
      </c>
      <c r="AA7" s="25">
        <v>111.31</v>
      </c>
      <c r="AB7" s="25">
        <v>107.65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279.83999999999997</v>
      </c>
      <c r="AU7" s="25">
        <v>230.86</v>
      </c>
      <c r="AV7" s="25">
        <v>238.62</v>
      </c>
      <c r="AW7" s="25">
        <v>212.5</v>
      </c>
      <c r="AX7" s="25">
        <v>182.44</v>
      </c>
      <c r="AY7" s="25">
        <v>349.83</v>
      </c>
      <c r="AZ7" s="25">
        <v>360.86</v>
      </c>
      <c r="BA7" s="25">
        <v>350.79</v>
      </c>
      <c r="BB7" s="25">
        <v>354.57</v>
      </c>
      <c r="BC7" s="25">
        <v>357.74</v>
      </c>
      <c r="BD7" s="25">
        <v>252.29</v>
      </c>
      <c r="BE7" s="25">
        <v>435.89</v>
      </c>
      <c r="BF7" s="25">
        <v>417.6</v>
      </c>
      <c r="BG7" s="25">
        <v>404.24</v>
      </c>
      <c r="BH7" s="25">
        <v>390.83</v>
      </c>
      <c r="BI7" s="25">
        <v>369.67</v>
      </c>
      <c r="BJ7" s="25">
        <v>314.87</v>
      </c>
      <c r="BK7" s="25">
        <v>309.27999999999997</v>
      </c>
      <c r="BL7" s="25">
        <v>322.92</v>
      </c>
      <c r="BM7" s="25">
        <v>303.45999999999998</v>
      </c>
      <c r="BN7" s="25">
        <v>307.27999999999997</v>
      </c>
      <c r="BO7" s="25">
        <v>268.07</v>
      </c>
      <c r="BP7" s="25">
        <v>101.83</v>
      </c>
      <c r="BQ7" s="25">
        <v>106.22</v>
      </c>
      <c r="BR7" s="25">
        <v>106.78</v>
      </c>
      <c r="BS7" s="25">
        <v>105.39</v>
      </c>
      <c r="BT7" s="25">
        <v>100.93</v>
      </c>
      <c r="BU7" s="25">
        <v>103.54</v>
      </c>
      <c r="BV7" s="25">
        <v>103.32</v>
      </c>
      <c r="BW7" s="25">
        <v>100.85</v>
      </c>
      <c r="BX7" s="25">
        <v>103.79</v>
      </c>
      <c r="BY7" s="25">
        <v>98.3</v>
      </c>
      <c r="BZ7" s="25">
        <v>97.47</v>
      </c>
      <c r="CA7" s="25">
        <v>198.2</v>
      </c>
      <c r="CB7" s="25">
        <v>191.88</v>
      </c>
      <c r="CC7" s="25">
        <v>191.16</v>
      </c>
      <c r="CD7" s="25">
        <v>194.29</v>
      </c>
      <c r="CE7" s="25">
        <v>203.83</v>
      </c>
      <c r="CF7" s="25">
        <v>167.46</v>
      </c>
      <c r="CG7" s="25">
        <v>168.56</v>
      </c>
      <c r="CH7" s="25">
        <v>167.1</v>
      </c>
      <c r="CI7" s="25">
        <v>167.86</v>
      </c>
      <c r="CJ7" s="25">
        <v>173.68</v>
      </c>
      <c r="CK7" s="25">
        <v>174.75</v>
      </c>
      <c r="CL7" s="25">
        <v>70.42</v>
      </c>
      <c r="CM7" s="25">
        <v>70.180000000000007</v>
      </c>
      <c r="CN7" s="25">
        <v>69.87</v>
      </c>
      <c r="CO7" s="25">
        <v>68.569999999999993</v>
      </c>
      <c r="CP7" s="25">
        <v>68.319999999999993</v>
      </c>
      <c r="CQ7" s="25">
        <v>59.46</v>
      </c>
      <c r="CR7" s="25">
        <v>59.51</v>
      </c>
      <c r="CS7" s="25">
        <v>59.91</v>
      </c>
      <c r="CT7" s="25">
        <v>59.4</v>
      </c>
      <c r="CU7" s="25">
        <v>59.24</v>
      </c>
      <c r="CV7" s="25">
        <v>59.97</v>
      </c>
      <c r="CW7" s="25">
        <v>82.65</v>
      </c>
      <c r="CX7" s="25">
        <v>82.47</v>
      </c>
      <c r="CY7" s="25">
        <v>84.3</v>
      </c>
      <c r="CZ7" s="25">
        <v>85.96</v>
      </c>
      <c r="DA7" s="25">
        <v>85.58</v>
      </c>
      <c r="DB7" s="25">
        <v>87.41</v>
      </c>
      <c r="DC7" s="25">
        <v>87.08</v>
      </c>
      <c r="DD7" s="25">
        <v>87.26</v>
      </c>
      <c r="DE7" s="25">
        <v>87.57</v>
      </c>
      <c r="DF7" s="25">
        <v>87.26</v>
      </c>
      <c r="DG7" s="25">
        <v>89.76</v>
      </c>
      <c r="DH7" s="25">
        <v>48.7</v>
      </c>
      <c r="DI7" s="25">
        <v>49.86</v>
      </c>
      <c r="DJ7" s="25">
        <v>51.18</v>
      </c>
      <c r="DK7" s="25">
        <v>51.75</v>
      </c>
      <c r="DL7" s="25">
        <v>52.94</v>
      </c>
      <c r="DM7" s="25">
        <v>47.62</v>
      </c>
      <c r="DN7" s="25">
        <v>48.55</v>
      </c>
      <c r="DO7" s="25">
        <v>49.2</v>
      </c>
      <c r="DP7" s="25">
        <v>50.01</v>
      </c>
      <c r="DQ7" s="25">
        <v>50.99</v>
      </c>
      <c r="DR7" s="25">
        <v>51.51</v>
      </c>
      <c r="DS7" s="25">
        <v>5.69</v>
      </c>
      <c r="DT7" s="25">
        <v>8.7200000000000006</v>
      </c>
      <c r="DU7" s="25">
        <v>14.92</v>
      </c>
      <c r="DV7" s="25">
        <v>15.4</v>
      </c>
      <c r="DW7" s="25">
        <v>15.4</v>
      </c>
      <c r="DX7" s="25">
        <v>16.27</v>
      </c>
      <c r="DY7" s="25">
        <v>17.11</v>
      </c>
      <c r="DZ7" s="25">
        <v>18.329999999999998</v>
      </c>
      <c r="EA7" s="25">
        <v>20.27</v>
      </c>
      <c r="EB7" s="25">
        <v>21.69</v>
      </c>
      <c r="EC7" s="25">
        <v>23.75</v>
      </c>
      <c r="ED7" s="25">
        <v>0.05</v>
      </c>
      <c r="EE7" s="25">
        <v>0.12</v>
      </c>
      <c r="EF7" s="25">
        <v>0.51</v>
      </c>
      <c r="EG7" s="25">
        <v>0.61</v>
      </c>
      <c r="EH7" s="25">
        <v>0.65</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2024-02-26T11:06:08Z</cp:lastPrinted>
  <dcterms:created xsi:type="dcterms:W3CDTF">2023-12-05T00:50:30Z</dcterms:created>
  <dcterms:modified xsi:type="dcterms:W3CDTF">2024-02-26T11:06:14Z</dcterms:modified>
  <cp:category/>
</cp:coreProperties>
</file>