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1 上水道\"/>
    </mc:Choice>
  </mc:AlternateContent>
  <xr:revisionPtr revIDLastSave="0" documentId="13_ncr:1_{90F6583E-AAAC-4C44-8CEA-7049EBB32E3B}" xr6:coauthVersionLast="47" xr6:coauthVersionMax="47" xr10:uidLastSave="{00000000-0000-0000-0000-000000000000}"/>
  <workbookProtection workbookAlgorithmName="SHA-512" workbookHashValue="+qpWh4xj3NqVUbci+n8WUYV3VJ7F1x3yx25hbne+J4vc+6L4uf88WB23XbMw8o4irbI7x/bkWOueiYHrvyrbKQ==" workbookSaltValue="8dFXgQCRp1INLBmBl9Aujw==" workbookSpinCount="100000" lockStructure="1"/>
  <bookViews>
    <workbookView xWindow="-110" yWindow="-110" windowWidth="19420" windowHeight="116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B10" i="4" s="1"/>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BB10" i="4"/>
  <c r="AT10" i="4"/>
  <c r="AL10" i="4"/>
  <c r="W10" i="4"/>
  <c r="I10" i="4"/>
  <c r="AD8" i="4"/>
  <c r="W8" i="4"/>
  <c r="P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<sst xmlns="http://schemas.openxmlformats.org/spreadsheetml/2006/main" count="228" uniqueCount="112">
  <si>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</si>
  <si>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</si>
  <si>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</si>
  <si>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</si>
  <si>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</si>
  <si>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</si>
  <si>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</si>
  <si>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</si>
  <si>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</si>
  <si>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</si>
  <si>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</si>
  <si>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</si>
  <si>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</si>
  <si>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</si>
  <si>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</si>
  <si>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</si>
  <si>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</si>
  <si>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</si>
  <si>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</si>
  <si>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</si>
  <si>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</si>
  <si>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</si>
  <si>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</si>
  <si>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</si>
  <si>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</si>
  <si>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</si>
  <si>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</si>
  <si>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</si>
  <si>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</si>
  <si>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</si>
  <si>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</si>
  <si>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</si>
  <si>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</si>
  <si>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</si>
  <si>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</si>
  <si>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</si>
  <si>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</si>
  <si>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</si>
  <si>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</si>
  <si>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</si>
  <si>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</si>
  <si>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</si>
  <si>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</si>
  <si>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</si>
  <si>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</si>
  <si>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</si>
  <si>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</si>
  <si>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</si>
  <si>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</si>
  <si>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</si>
  <si>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</si>
  <si>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</si>
  <si>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</si>
  <si>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</si>
  <si>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</si>
  <si>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</si>
  <si>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</si>
  <si>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</si>
  <si>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</si>
  <si>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</si>
  <si>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</si>
  <si>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</si>
  <si>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</si>
  <si>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</si>
  <si>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</si>
  <si>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</si>
  <si>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</si>
  <si>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</si>
  <si>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</si>
  <si>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</si>
  <si>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</si>
  <si>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</si>
  <si>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</si>
  <si>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</si>
  <si>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</si>
  <si>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</si>
  <si>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</si>
  <si>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</si>
  <si>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</si>
  <si>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</si>
  <si>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</si>
  <si>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</si>
  <si>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</si>
  <si>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</si>
  <si>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</si>
  <si>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</si>
  <si>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</si>
  <si>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</si>
  <si>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</si>
  <si>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</si>
  <si>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</si>
  <si>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</si>
  <si>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</si>
  <si>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</si>
  <si>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</si>
  <si>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</si>
  <si>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</si>
  <si>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</si>
  <si>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</si>
  <si>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</si>
  <si>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</si>
  <si>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</si>
  <si>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</si>
  <si>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</si>
  <si>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</si>
  <si>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</si>
  <si>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</si>
  <si>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</si>
  <si>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</si>
  <si>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経営の健全性・効率性については、改善がみられる項目があるものの、依然として厳しい経営状況であるといえます。
　また、有形固定資産減価償却率や管路経年化率の数字は年々悪化しており、施設及び管路の老朽化は確実に進んでいます。施設及び管路の計画的な更新のためには、一定の財源が必要となりますが、主な収入源である給水収益は減少傾向にあります。将来的に必要となる費用や収入の見込について引き続き分析を行うとともに、将来的な料金改定についても検討していきます。</t>
    <rPh sb="17" eb="19">
      <t>カイゼン</t>
    </rPh>
    <rPh sb="24" eb="26">
      <t>コウモク</t>
    </rPh>
    <rPh sb="33" eb="35">
      <t>イゼン</t>
    </rPh>
    <rPh sb="59" eb="65">
      <t>ユウケイコテイシサン</t>
    </rPh>
    <rPh sb="65" eb="69">
      <t>ゲンカショウキャク</t>
    </rPh>
    <rPh sb="69" eb="70">
      <t>リツ</t>
    </rPh>
    <rPh sb="71" eb="76">
      <t>カンロケイネンカ</t>
    </rPh>
    <rPh sb="76" eb="77">
      <t>リツ</t>
    </rPh>
    <rPh sb="78" eb="80">
      <t>スウジ</t>
    </rPh>
    <rPh sb="81" eb="83">
      <t>ネンネン</t>
    </rPh>
    <rPh sb="83" eb="85">
      <t>アッカ</t>
    </rPh>
    <rPh sb="90" eb="93">
      <t>シセツオヨ</t>
    </rPh>
    <rPh sb="94" eb="96">
      <t>カンロ</t>
    </rPh>
    <rPh sb="97" eb="99">
      <t>ロウキュウ</t>
    </rPh>
    <rPh sb="99" eb="100">
      <t>カ</t>
    </rPh>
    <rPh sb="101" eb="103">
      <t>カクジツ</t>
    </rPh>
    <rPh sb="104" eb="105">
      <t>スス</t>
    </rPh>
    <rPh sb="118" eb="121">
      <t>ケイカクテキ</t>
    </rPh>
    <rPh sb="122" eb="124">
      <t>コウシン</t>
    </rPh>
    <rPh sb="130" eb="132">
      <t>イッテイ</t>
    </rPh>
    <rPh sb="133" eb="135">
      <t>ザイゲン</t>
    </rPh>
    <rPh sb="136" eb="138">
      <t>ヒツヨウ</t>
    </rPh>
    <rPh sb="145" eb="146">
      <t>オモ</t>
    </rPh>
    <rPh sb="147" eb="150">
      <t>シュウニュウゲン</t>
    </rPh>
    <rPh sb="153" eb="157">
      <t>キュウスイシュウエキ</t>
    </rPh>
    <rPh sb="158" eb="162">
      <t>ゲンショウケイコウ</t>
    </rPh>
    <rPh sb="168" eb="171">
      <t>ショウライテキ</t>
    </rPh>
    <rPh sb="172" eb="174">
      <t>ヒツヨウ</t>
    </rPh>
    <rPh sb="177" eb="179">
      <t>ヒヨウ</t>
    </rPh>
    <rPh sb="180" eb="182">
      <t>シュウニュウ</t>
    </rPh>
    <rPh sb="183" eb="185">
      <t>ミコミ</t>
    </rPh>
    <rPh sb="189" eb="190">
      <t>ヒ</t>
    </rPh>
    <rPh sb="191" eb="192">
      <t>ツヅ</t>
    </rPh>
    <rPh sb="193" eb="195">
      <t>ブンセキ</t>
    </rPh>
    <rPh sb="196" eb="197">
      <t>オコナ</t>
    </rPh>
    <rPh sb="203" eb="206">
      <t>ショウライテキ</t>
    </rPh>
    <rPh sb="207" eb="211">
      <t>リョウキンカイテイ</t>
    </rPh>
    <rPh sb="216" eb="218">
      <t>ケントウ</t>
    </rPh>
    <phoneticPr fontId="4"/>
  </si>
  <si>
    <t>①給水収益が昨年度から0.9％の減となったものの、長期前受金戻入の増や営業費用・営業外費用の減により、経常収支比率は前年度比で約4.0ポイントの増となりました。
②累積欠損金比率はありません。
③流動比率は昨年度からわずかに増加しましたが、依然として類似団体平均値を大きく下回っています。
④企業債残高対給水収益比率は類似団体平均値を上回っているものの、年々減少しています。企業債残高は減少傾向にあるため、今後も減少していく見込みです。
⑤料金回収率は給水原価の減により、前年度比で約5.6ポイントの増となりました。類似団体平均値を大きく上回っており、給水に係る費用については給水収益で十分にまかなえているといえます。
⑥給水原価は昨年度から約10円の減（約4.8％減）となりましたが、類似団体平均値と比較すると依然として上回っている状況です。
⑦施設利用率は例年大きな変動がなく、効率的に施設を稼働することができているといえます。今後も同水準の維持に努めていきますが、必要に応じてダウンサイジングについても検討をしていきます。
⑧有収率は昨年度比で2.8ポイントの減となりました。配水量が多い大田原地区での地下漏水が主な要因であると考えられるため、同地区を中心に漏水修繕工事を順次実施しています。また、県内市町で導入事例のある漏水調査の新技術についても引き続き情報収集を行っていきます。</t>
    <rPh sb="30" eb="32">
      <t>レイニュウ</t>
    </rPh>
    <rPh sb="46" eb="47">
      <t>ゲン</t>
    </rPh>
    <rPh sb="98" eb="100">
      <t>リュウドウ</t>
    </rPh>
    <rPh sb="100" eb="102">
      <t>ヒリツ</t>
    </rPh>
    <rPh sb="112" eb="114">
      <t>ゾウカ</t>
    </rPh>
    <rPh sb="120" eb="122">
      <t>イゼン</t>
    </rPh>
    <rPh sb="226" eb="228">
      <t>キュウスイ</t>
    </rPh>
    <rPh sb="228" eb="230">
      <t>ゲンカ</t>
    </rPh>
    <rPh sb="231" eb="232">
      <t>ゲン</t>
    </rPh>
    <rPh sb="250" eb="251">
      <t>ゾウ</t>
    </rPh>
    <rPh sb="266" eb="267">
      <t>オオ</t>
    </rPh>
    <rPh sb="276" eb="278">
      <t>キュウスイ</t>
    </rPh>
    <rPh sb="279" eb="280">
      <t>カカ</t>
    </rPh>
    <rPh sb="281" eb="283">
      <t>ヒヨウ</t>
    </rPh>
    <rPh sb="288" eb="292">
      <t>キュウスイシュウエキ</t>
    </rPh>
    <rPh sb="293" eb="295">
      <t>ジュウブン</t>
    </rPh>
    <rPh sb="321" eb="322">
      <t>ヤク</t>
    </rPh>
    <rPh sb="324" eb="325">
      <t>エン</t>
    </rPh>
    <rPh sb="326" eb="327">
      <t>ゲン</t>
    </rPh>
    <rPh sb="328" eb="329">
      <t>ヤク</t>
    </rPh>
    <rPh sb="333" eb="334">
      <t>ゲン</t>
    </rPh>
    <rPh sb="380" eb="382">
      <t>レイネン</t>
    </rPh>
    <rPh sb="382" eb="383">
      <t>オオ</t>
    </rPh>
    <rPh sb="385" eb="387">
      <t>ヘンドウ</t>
    </rPh>
    <rPh sb="391" eb="394">
      <t>コウリツテキ</t>
    </rPh>
    <rPh sb="416" eb="418">
      <t>コンゴ</t>
    </rPh>
    <rPh sb="426" eb="427">
      <t>ツト</t>
    </rPh>
    <rPh sb="435" eb="437">
      <t>ヒツヨウ</t>
    </rPh>
    <rPh sb="438" eb="439">
      <t>オウ</t>
    </rPh>
    <rPh sb="454" eb="456">
      <t>ケントウ</t>
    </rPh>
    <rPh sb="466" eb="469">
      <t>ユウシュウリツ</t>
    </rPh>
    <rPh sb="470" eb="473">
      <t>サクネンド</t>
    </rPh>
    <rPh sb="473" eb="474">
      <t>ヒ</t>
    </rPh>
    <rPh sb="483" eb="484">
      <t>ゲン</t>
    </rPh>
    <rPh sb="491" eb="494">
      <t>ハイスイリョウ</t>
    </rPh>
    <rPh sb="495" eb="496">
      <t>オオ</t>
    </rPh>
    <rPh sb="497" eb="502">
      <t>オオタワラチク</t>
    </rPh>
    <rPh sb="504" eb="506">
      <t>チカ</t>
    </rPh>
    <rPh sb="506" eb="508">
      <t>ロウスイ</t>
    </rPh>
    <rPh sb="509" eb="510">
      <t>オモ</t>
    </rPh>
    <rPh sb="511" eb="513">
      <t>ヨウイン</t>
    </rPh>
    <rPh sb="517" eb="518">
      <t>カンガ</t>
    </rPh>
    <rPh sb="525" eb="528">
      <t>ドウチク</t>
    </rPh>
    <rPh sb="529" eb="531">
      <t>チュウシン</t>
    </rPh>
    <rPh sb="532" eb="534">
      <t>ロウスイ</t>
    </rPh>
    <rPh sb="534" eb="538">
      <t>シュウゼンコウジ</t>
    </rPh>
    <rPh sb="539" eb="541">
      <t>ジュンジ</t>
    </rPh>
    <rPh sb="541" eb="543">
      <t>ジッシ</t>
    </rPh>
    <rPh sb="552" eb="554">
      <t>ケンナイ</t>
    </rPh>
    <rPh sb="554" eb="556">
      <t>シマチ</t>
    </rPh>
    <rPh sb="557" eb="561">
      <t>ドウニュウジレイ</t>
    </rPh>
    <rPh sb="564" eb="568">
      <t>ロウスイチョウサ</t>
    </rPh>
    <rPh sb="569" eb="572">
      <t>シンギジュツ</t>
    </rPh>
    <rPh sb="577" eb="578">
      <t>ヒ</t>
    </rPh>
    <rPh sb="579" eb="580">
      <t>ツヅ</t>
    </rPh>
    <rPh sb="581" eb="583">
      <t>ジョウホウ</t>
    </rPh>
    <rPh sb="583" eb="585">
      <t>シュウシュウ</t>
    </rPh>
    <rPh sb="586" eb="587">
      <t>オコナ</t>
    </rPh>
    <phoneticPr fontId="4"/>
  </si>
  <si>
    <t>①有形固定資産減価償却率は年々増加しており、類似団体平均値を上回る状況が続いています。
②管路経年化率は昨年度から約0.7ポイントの増となり、管路の老朽化が確実に進んでいます。将来的にさらに老朽化が進むと考えられるため、引き続き計画的な管路の整備を進めていく必要があります。
③繰越工事の件数が例年より多かったこともあり、管路更新率は昨年度比で0.36ポイントの減となりました。今後も経営状況とのバランスを考慮し、管路の更新を進めていきます。</t>
    <rPh sb="57" eb="58">
      <t>ヤク</t>
    </rPh>
    <rPh sb="66" eb="67">
      <t>ゾウ</t>
    </rPh>
    <rPh sb="71" eb="73">
      <t>カンロ</t>
    </rPh>
    <rPh sb="74" eb="77">
      <t>ロウキュウカ</t>
    </rPh>
    <rPh sb="78" eb="80">
      <t>カクジツ</t>
    </rPh>
    <rPh sb="81" eb="82">
      <t>スス</t>
    </rPh>
    <rPh sb="95" eb="98">
      <t>ロウキュウカ</t>
    </rPh>
    <rPh sb="99" eb="100">
      <t>スス</t>
    </rPh>
    <rPh sb="102" eb="103">
      <t>カンガ</t>
    </rPh>
    <rPh sb="110" eb="111">
      <t>ヒ</t>
    </rPh>
    <rPh sb="112" eb="113">
      <t>ツヅ</t>
    </rPh>
    <rPh sb="114" eb="117">
      <t>ケイカクテキ</t>
    </rPh>
    <rPh sb="118" eb="120">
      <t>カンロ</t>
    </rPh>
    <rPh sb="121" eb="123">
      <t>セイビ</t>
    </rPh>
    <rPh sb="124" eb="125">
      <t>スス</t>
    </rPh>
    <rPh sb="129" eb="131">
      <t>ヒツヨウ</t>
    </rPh>
    <rPh sb="139" eb="141">
      <t>クリコシ</t>
    </rPh>
    <rPh sb="141" eb="143">
      <t>コウジ</t>
    </rPh>
    <rPh sb="144" eb="146">
      <t>ケンスウ</t>
    </rPh>
    <rPh sb="147" eb="149">
      <t>レイネン</t>
    </rPh>
    <rPh sb="151" eb="152">
      <t>オオ</t>
    </rPh>
    <rPh sb="161" eb="163">
      <t>カンロ</t>
    </rPh>
    <rPh sb="163" eb="166">
      <t>コウシンリツ</t>
    </rPh>
    <rPh sb="167" eb="171">
      <t>サクネンドヒ</t>
    </rPh>
    <rPh sb="181" eb="182">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</si>
</sst>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0.12</c:v>
                </c:pt>
                <c:pt idx="1">
                  <c:v>0.51</c:v>
                </c:pt>
                <c:pt idx="2">
                  <c:v>0.61</c:v>
                </c:pt>
                <c:pt idx="3">
                  <c:v>0.65</c:v>
                </c:pt>
                <c:pt idx="4">
                  <c:v>0.28999999999999998</c:v>
                </c:pt>
              </c:numCache>
            </c:numRef>
          </c:val>
          <c:extLst>
            <c:ext xmlns:c16="http://schemas.microsoft.com/office/drawing/2014/chart" uri="{C3380CC4-5D6E-409C-BE32-E72D297353CC}">
              <c16:uniqueId val="{00000000-1785-4228-B4C0-080FFE38AE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1785-4228-B4C0-080FFE38AE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70.180000000000007</c:v>
                </c:pt>
                <c:pt idx="1">
                  <c:v>69.87</c:v>
                </c:pt>
                <c:pt idx="2">
                  <c:v>68.569999999999993</c:v>
                </c:pt>
                <c:pt idx="3">
                  <c:v>68.319999999999993</c:v>
                </c:pt>
                <c:pt idx="4">
                  <c:v>69.489999999999995</c:v>
                </c:pt>
              </c:numCache>
            </c:numRef>
          </c:val>
          <c:extLst>
            <c:ext xmlns:c16="http://schemas.microsoft.com/office/drawing/2014/chart" uri="{C3380CC4-5D6E-409C-BE32-E72D297353CC}">
              <c16:uniqueId val="{00000000-F51E-4A67-8DF9-575CD142307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F51E-4A67-8DF9-575CD142307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82.47</c:v>
                </c:pt>
                <c:pt idx="1">
                  <c:v>84.3</c:v>
                </c:pt>
                <c:pt idx="2">
                  <c:v>85.96</c:v>
                </c:pt>
                <c:pt idx="3">
                  <c:v>85.58</c:v>
                </c:pt>
                <c:pt idx="4">
                  <c:v>82.78</c:v>
                </c:pt>
              </c:numCache>
            </c:numRef>
          </c:val>
          <c:extLst>
            <c:ext xmlns:c16="http://schemas.microsoft.com/office/drawing/2014/chart" uri="{C3380CC4-5D6E-409C-BE32-E72D297353CC}">
              <c16:uniqueId val="{00000000-8C0B-47A6-88C4-EC16AE1E42A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8C0B-47A6-88C4-EC16AE1E42A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111.79</c:v>
                </c:pt>
                <c:pt idx="1">
                  <c:v>112.11</c:v>
                </c:pt>
                <c:pt idx="2">
                  <c:v>111.31</c:v>
                </c:pt>
                <c:pt idx="3">
                  <c:v>107.65</c:v>
                </c:pt>
                <c:pt idx="4">
                  <c:v>111.72</c:v>
                </c:pt>
              </c:numCache>
            </c:numRef>
          </c:val>
          <c:extLst>
            <c:ext xmlns:c16="http://schemas.microsoft.com/office/drawing/2014/chart" uri="{C3380CC4-5D6E-409C-BE32-E72D297353CC}">
              <c16:uniqueId val="{00000000-7485-4C5B-A25A-0ADB4C43F5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7485-4C5B-A25A-0ADB4C43F5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49.86</c:v>
                </c:pt>
                <c:pt idx="1">
                  <c:v>51.18</c:v>
                </c:pt>
                <c:pt idx="2">
                  <c:v>51.75</c:v>
                </c:pt>
                <c:pt idx="3">
                  <c:v>52.94</c:v>
                </c:pt>
                <c:pt idx="4">
                  <c:v>54.6</c:v>
                </c:pt>
              </c:numCache>
            </c:numRef>
          </c:val>
          <c:extLst>
            <c:ext xmlns:c16="http://schemas.microsoft.com/office/drawing/2014/chart" uri="{C3380CC4-5D6E-409C-BE32-E72D297353CC}">
              <c16:uniqueId val="{00000000-C70E-4023-9B37-379CC32C566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C70E-4023-9B37-379CC32C566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8.7200000000000006</c:v>
                </c:pt>
                <c:pt idx="1">
                  <c:v>14.92</c:v>
                </c:pt>
                <c:pt idx="2">
                  <c:v>15.4</c:v>
                </c:pt>
                <c:pt idx="3">
                  <c:v>15.4</c:v>
                </c:pt>
                <c:pt idx="4">
                  <c:v>16.12</c:v>
                </c:pt>
              </c:numCache>
            </c:numRef>
          </c:val>
          <c:extLst>
            <c:ext xmlns:c16="http://schemas.microsoft.com/office/drawing/2014/chart" uri="{C3380CC4-5D6E-409C-BE32-E72D297353CC}">
              <c16:uniqueId val="{00000000-B6DD-4EC1-AAAD-FC2F1F911C5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B6DD-4EC1-AAAD-FC2F1F911C5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E2-45DE-BCEE-3A264C8F0C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A0E2-45DE-BCEE-3A264C8F0C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230.86</c:v>
                </c:pt>
                <c:pt idx="1">
                  <c:v>238.62</c:v>
                </c:pt>
                <c:pt idx="2">
                  <c:v>212.5</c:v>
                </c:pt>
                <c:pt idx="3">
                  <c:v>182.44</c:v>
                </c:pt>
                <c:pt idx="4">
                  <c:v>207.92</c:v>
                </c:pt>
              </c:numCache>
            </c:numRef>
          </c:val>
          <c:extLst>
            <c:ext xmlns:c16="http://schemas.microsoft.com/office/drawing/2014/chart" uri="{C3380CC4-5D6E-409C-BE32-E72D297353CC}">
              <c16:uniqueId val="{00000000-3610-4F86-A4C0-E85E1DAB943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3610-4F86-A4C0-E85E1DAB943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417.6</c:v>
                </c:pt>
                <c:pt idx="1">
                  <c:v>404.24</c:v>
                </c:pt>
                <c:pt idx="2">
                  <c:v>390.83</c:v>
                </c:pt>
                <c:pt idx="3">
                  <c:v>369.67</c:v>
                </c:pt>
                <c:pt idx="4">
                  <c:v>351.3</c:v>
                </c:pt>
              </c:numCache>
            </c:numRef>
          </c:val>
          <c:extLst>
            <c:ext xmlns:c16="http://schemas.microsoft.com/office/drawing/2014/chart" uri="{C3380CC4-5D6E-409C-BE32-E72D297353CC}">
              <c16:uniqueId val="{00000000-65FB-4360-9CCC-B635EC56501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65FB-4360-9CCC-B635EC56501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106.22</c:v>
                </c:pt>
                <c:pt idx="1">
                  <c:v>106.78</c:v>
                </c:pt>
                <c:pt idx="2">
                  <c:v>105.39</c:v>
                </c:pt>
                <c:pt idx="3">
                  <c:v>100.93</c:v>
                </c:pt>
                <c:pt idx="4">
                  <c:v>106.54</c:v>
                </c:pt>
              </c:numCache>
            </c:numRef>
          </c:val>
          <c:extLst>
            <c:ext xmlns:c16="http://schemas.microsoft.com/office/drawing/2014/chart" uri="{C3380CC4-5D6E-409C-BE32-E72D297353CC}">
              <c16:uniqueId val="{00000000-71AF-453D-B24F-FAA6F0862D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1AF-453D-B24F-FAA6F0862D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191.88</c:v>
                </c:pt>
                <c:pt idx="1">
                  <c:v>191.16</c:v>
                </c:pt>
                <c:pt idx="2">
                  <c:v>194.29</c:v>
                </c:pt>
                <c:pt idx="3">
                  <c:v>203.83</c:v>
                </c:pt>
                <c:pt idx="4">
                  <c:v>193.96</c:v>
                </c:pt>
              </c:numCache>
            </c:numRef>
          </c:val>
          <c:extLst>
            <c:ext xmlns:c16="http://schemas.microsoft.com/office/drawing/2014/chart" uri="{C3380CC4-5D6E-409C-BE32-E72D297353CC}">
              <c16:uniqueId val="{00000000-689C-47CE-8007-4F32349EB6D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689C-47CE-8007-4F32349EB6D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栃木県　大田原市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68873</v>
      </c>
      <c r="AM8" s="44"/>
      <c r="AN8" s="44"/>
      <c r="AO8" s="44"/>
      <c r="AP8" s="44"/>
      <c r="AQ8" s="44"/>
      <c r="AR8" s="44"/>
      <c r="AS8" s="44"/>
      <c r="AT8" s="45">
        <f>データ!$S$6</f>
        <v>354.36</v>
      </c>
      <c r="AU8" s="46"/>
      <c r="AV8" s="46"/>
      <c r="AW8" s="46"/>
      <c r="AX8" s="46"/>
      <c r="AY8" s="46"/>
      <c r="AZ8" s="46"/>
      <c r="BA8" s="46"/>
      <c r="BB8" s="47">
        <f>データ!$T$6</f>
        <v>194.36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65.209999999999994</v>
      </c>
      <c r="J10" s="46"/>
      <c r="K10" s="46"/>
      <c r="L10" s="46"/>
      <c r="M10" s="46"/>
      <c r="N10" s="46"/>
      <c r="O10" s="80"/>
      <c r="P10" s="47">
        <f>データ!$P$6</f>
        <v>94.57</v>
      </c>
      <c r="Q10" s="47"/>
      <c r="R10" s="47"/>
      <c r="S10" s="47"/>
      <c r="T10" s="47"/>
      <c r="U10" s="47"/>
      <c r="V10" s="47"/>
      <c r="W10" s="44">
        <f>データ!$Q$6</f>
        <v>3740</v>
      </c>
      <c r="X10" s="44"/>
      <c r="Y10" s="44"/>
      <c r="Z10" s="44"/>
      <c r="AA10" s="44"/>
      <c r="AB10" s="44"/>
      <c r="AC10" s="44"/>
      <c r="AD10" s="2"/>
      <c r="AE10" s="2"/>
      <c r="AF10" s="2"/>
      <c r="AG10" s="2"/>
      <c r="AH10" s="2"/>
      <c r="AI10" s="2"/>
      <c r="AJ10" s="2"/>
      <c r="AK10" s="2"/>
      <c r="AL10" s="44">
        <f>データ!$U$6</f>
        <v>64706</v>
      </c>
      <c r="AM10" s="44"/>
      <c r="AN10" s="44"/>
      <c r="AO10" s="44"/>
      <c r="AP10" s="44"/>
      <c r="AQ10" s="44"/>
      <c r="AR10" s="44"/>
      <c r="AS10" s="44"/>
      <c r="AT10" s="45">
        <f>データ!$V$6</f>
        <v>291.26</v>
      </c>
      <c r="AU10" s="46"/>
      <c r="AV10" s="46"/>
      <c r="AW10" s="46"/>
      <c r="AX10" s="46"/>
      <c r="AY10" s="46"/>
      <c r="AZ10" s="46"/>
      <c r="BA10" s="46"/>
      <c r="BB10" s="47">
        <f>データ!$W$6</f>
        <v>222.16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lx4L7GtyZM6LxRoaNnQ0K3W3FjSNW3Wo2VoHYiqMb1pjG573fkHMiJlGNbKLVLMO7wpQwKOwCceW2lnVcPKgA==" saltValue="KQHAunpIkbZ7XwhN4eRjj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92100</v>
      </c>
      <c r="D6" s="20">
        <f t="shared" si="3"/>
        <v>46</v>
      </c>
      <c r="E6" s="20">
        <f t="shared" si="3"/>
        <v>1</v>
      </c>
      <c r="F6" s="20">
        <f t="shared" si="3"/>
        <v>0</v>
      </c>
      <c r="G6" s="20">
        <f t="shared" si="3"/>
        <v>1</v>
      </c>
      <c r="H6" s="20" t="str">
        <f t="shared" si="3"/>
        <v>栃木県　大田原市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65.209999999999994</v>
      </c>
      <c r="P6" s="21">
        <f t="shared" si="3"/>
        <v>94.57</v>
      </c>
      <c r="Q6" s="21">
        <f t="shared" si="3"/>
        <v>3740</v>
      </c>
      <c r="R6" s="21">
        <f t="shared" si="3"/>
        <v>68873</v>
      </c>
      <c r="S6" s="21">
        <f t="shared" si="3"/>
        <v>354.36</v>
      </c>
      <c r="T6" s="21">
        <f t="shared" si="3"/>
        <v>194.36</v>
      </c>
      <c r="U6" s="21">
        <f t="shared" si="3"/>
        <v>64706</v>
      </c>
      <c r="V6" s="21">
        <f t="shared" si="3"/>
        <v>291.26</v>
      </c>
      <c r="W6" s="21">
        <f t="shared" si="3"/>
        <v>222.16</v>
      </c>
      <c r="X6" s="22">
        <f>IF(X7="",NA(),X7)</f>
        <v>111.79</v>
      </c>
      <c r="Y6" s="22">
        <f t="shared" ref="Y6:AG6" si="4">IF(Y7="",NA(),Y7)</f>
        <v>112.11</v>
      </c>
      <c r="Z6" s="22">
        <f t="shared" si="4"/>
        <v>111.31</v>
      </c>
      <c r="AA6" s="22">
        <f t="shared" si="4"/>
        <v>107.65</v>
      </c>
      <c r="AB6" s="22">
        <f t="shared" si="4"/>
        <v>111.72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230.86</v>
      </c>
      <c r="AU6" s="22">
        <f t="shared" ref="AU6:BC6" si="6">IF(AU7="",NA(),AU7)</f>
        <v>238.62</v>
      </c>
      <c r="AV6" s="22">
        <f t="shared" si="6"/>
        <v>212.5</v>
      </c>
      <c r="AW6" s="22">
        <f t="shared" si="6"/>
        <v>182.44</v>
      </c>
      <c r="AX6" s="22">
        <f t="shared" si="6"/>
        <v>207.92</v>
      </c>
      <c r="AY6" s="22">
        <f t="shared" si="6"/>
        <v>360.86</v>
      </c>
      <c r="AZ6" s="22">
        <f t="shared" si="6"/>
        <v>350.79</v>
      </c>
      <c r="BA6" s="22">
        <f t="shared" si="6"/>
        <v>354.57</v>
      </c>
      <c r="BB6" s="22">
        <f t="shared" si="6"/>
        <v>357.74</v>
      </c>
      <c r="BC6" s="22">
        <f t="shared" si="6"/>
        <v>344.88</v>
      </c>
      <c r="BD6" s="21" t="str">
        <f>IF(BD7="","",IF(BD7="-","【-】","【"&amp;SUBSTITUTE(TEXT(BD7,"#,##0.00"),"-","△")&amp;"】"))</f>
        <v>【243.36】</v>
      </c>
      <c r="BE6" s="22">
        <f>IF(BE7="",NA(),BE7)</f>
        <v>417.6</v>
      </c>
      <c r="BF6" s="22">
        <f t="shared" ref="BF6:BN6" si="7">IF(BF7="",NA(),BF7)</f>
        <v>404.24</v>
      </c>
      <c r="BG6" s="22">
        <f t="shared" si="7"/>
        <v>390.83</v>
      </c>
      <c r="BH6" s="22">
        <f t="shared" si="7"/>
        <v>369.67</v>
      </c>
      <c r="BI6" s="22">
        <f t="shared" si="7"/>
        <v>351.3</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106.22</v>
      </c>
      <c r="BQ6" s="22">
        <f t="shared" ref="BQ6:BY6" si="8">IF(BQ7="",NA(),BQ7)</f>
        <v>106.78</v>
      </c>
      <c r="BR6" s="22">
        <f t="shared" si="8"/>
        <v>105.39</v>
      </c>
      <c r="BS6" s="22">
        <f t="shared" si="8"/>
        <v>100.93</v>
      </c>
      <c r="BT6" s="22">
        <f t="shared" si="8"/>
        <v>106.54</v>
      </c>
      <c r="BU6" s="22">
        <f t="shared" si="8"/>
        <v>103.32</v>
      </c>
      <c r="BV6" s="22">
        <f t="shared" si="8"/>
        <v>100.85</v>
      </c>
      <c r="BW6" s="22">
        <f t="shared" si="8"/>
        <v>103.79</v>
      </c>
      <c r="BX6" s="22">
        <f t="shared" si="8"/>
        <v>98.3</v>
      </c>
      <c r="BY6" s="22">
        <f t="shared" si="8"/>
        <v>98.89</v>
      </c>
      <c r="BZ6" s="21" t="str">
        <f>IF(BZ7="","",IF(BZ7="-","【-】","【"&amp;SUBSTITUTE(TEXT(BZ7,"#,##0.00"),"-","△")&amp;"】"))</f>
        <v>【97.82】</v>
      </c>
      <c r="CA6" s="22">
        <f>IF(CA7="",NA(),CA7)</f>
        <v>191.88</v>
      </c>
      <c r="CB6" s="22">
        <f t="shared" ref="CB6:CJ6" si="9">IF(CB7="",NA(),CB7)</f>
        <v>191.16</v>
      </c>
      <c r="CC6" s="22">
        <f t="shared" si="9"/>
        <v>194.29</v>
      </c>
      <c r="CD6" s="22">
        <f t="shared" si="9"/>
        <v>203.83</v>
      </c>
      <c r="CE6" s="22">
        <f t="shared" si="9"/>
        <v>193.96</v>
      </c>
      <c r="CF6" s="22">
        <f t="shared" si="9"/>
        <v>168.56</v>
      </c>
      <c r="CG6" s="22">
        <f t="shared" si="9"/>
        <v>167.1</v>
      </c>
      <c r="CH6" s="22">
        <f t="shared" si="9"/>
        <v>167.86</v>
      </c>
      <c r="CI6" s="22">
        <f t="shared" si="9"/>
        <v>173.68</v>
      </c>
      <c r="CJ6" s="22">
        <f t="shared" si="9"/>
        <v>174.52</v>
      </c>
      <c r="CK6" s="21" t="str">
        <f>IF(CK7="","",IF(CK7="-","【-】","【"&amp;SUBSTITUTE(TEXT(CK7,"#,##0.00"),"-","△")&amp;"】"))</f>
        <v>【177.56】</v>
      </c>
      <c r="CL6" s="22">
        <f>IF(CL7="",NA(),CL7)</f>
        <v>70.180000000000007</v>
      </c>
      <c r="CM6" s="22">
        <f t="shared" ref="CM6:CU6" si="10">IF(CM7="",NA(),CM7)</f>
        <v>69.87</v>
      </c>
      <c r="CN6" s="22">
        <f t="shared" si="10"/>
        <v>68.569999999999993</v>
      </c>
      <c r="CO6" s="22">
        <f t="shared" si="10"/>
        <v>68.319999999999993</v>
      </c>
      <c r="CP6" s="22">
        <f t="shared" si="10"/>
        <v>69.489999999999995</v>
      </c>
      <c r="CQ6" s="22">
        <f t="shared" si="10"/>
        <v>59.51</v>
      </c>
      <c r="CR6" s="22">
        <f t="shared" si="10"/>
        <v>59.91</v>
      </c>
      <c r="CS6" s="22">
        <f t="shared" si="10"/>
        <v>59.4</v>
      </c>
      <c r="CT6" s="22">
        <f t="shared" si="10"/>
        <v>59.24</v>
      </c>
      <c r="CU6" s="22">
        <f t="shared" si="10"/>
        <v>58.77</v>
      </c>
      <c r="CV6" s="21" t="str">
        <f>IF(CV7="","",IF(CV7="-","【-】","【"&amp;SUBSTITUTE(TEXT(CV7,"#,##0.00"),"-","△")&amp;"】"))</f>
        <v>【59.81】</v>
      </c>
      <c r="CW6" s="22">
        <f>IF(CW7="",NA(),CW7)</f>
        <v>82.47</v>
      </c>
      <c r="CX6" s="22">
        <f t="shared" ref="CX6:DF6" si="11">IF(CX7="",NA(),CX7)</f>
        <v>84.3</v>
      </c>
      <c r="CY6" s="22">
        <f t="shared" si="11"/>
        <v>85.96</v>
      </c>
      <c r="CZ6" s="22">
        <f t="shared" si="11"/>
        <v>85.58</v>
      </c>
      <c r="DA6" s="22">
        <f t="shared" si="11"/>
        <v>82.78</v>
      </c>
      <c r="DB6" s="22">
        <f t="shared" si="11"/>
        <v>87.08</v>
      </c>
      <c r="DC6" s="22">
        <f t="shared" si="11"/>
        <v>87.26</v>
      </c>
      <c r="DD6" s="22">
        <f t="shared" si="11"/>
        <v>87.57</v>
      </c>
      <c r="DE6" s="22">
        <f t="shared" si="11"/>
        <v>87.26</v>
      </c>
      <c r="DF6" s="22">
        <f t="shared" si="11"/>
        <v>86.95</v>
      </c>
      <c r="DG6" s="21" t="str">
        <f>IF(DG7="","",IF(DG7="-","【-】","【"&amp;SUBSTITUTE(TEXT(DG7,"#,##0.00"),"-","△")&amp;"】"))</f>
        <v>【89.42】</v>
      </c>
      <c r="DH6" s="22">
        <f>IF(DH7="",NA(),DH7)</f>
        <v>49.86</v>
      </c>
      <c r="DI6" s="22">
        <f t="shared" ref="DI6:DQ6" si="12">IF(DI7="",NA(),DI7)</f>
        <v>51.18</v>
      </c>
      <c r="DJ6" s="22">
        <f t="shared" si="12"/>
        <v>51.75</v>
      </c>
      <c r="DK6" s="22">
        <f t="shared" si="12"/>
        <v>52.94</v>
      </c>
      <c r="DL6" s="22">
        <f t="shared" si="12"/>
        <v>54.6</v>
      </c>
      <c r="DM6" s="22">
        <f t="shared" si="12"/>
        <v>48.55</v>
      </c>
      <c r="DN6" s="22">
        <f t="shared" si="12"/>
        <v>49.2</v>
      </c>
      <c r="DO6" s="22">
        <f t="shared" si="12"/>
        <v>50.01</v>
      </c>
      <c r="DP6" s="22">
        <f t="shared" si="12"/>
        <v>50.99</v>
      </c>
      <c r="DQ6" s="22">
        <f t="shared" si="12"/>
        <v>51.79</v>
      </c>
      <c r="DR6" s="21" t="str">
        <f>IF(DR7="","",IF(DR7="-","【-】","【"&amp;SUBSTITUTE(TEXT(DR7,"#,##0.00"),"-","△")&amp;"】"))</f>
        <v>【52.02】</v>
      </c>
      <c r="DS6" s="22">
        <f>IF(DS7="",NA(),DS7)</f>
        <v>8.7200000000000006</v>
      </c>
      <c r="DT6" s="22">
        <f t="shared" ref="DT6:EB6" si="13">IF(DT7="",NA(),DT7)</f>
        <v>14.92</v>
      </c>
      <c r="DU6" s="22">
        <f t="shared" si="13"/>
        <v>15.4</v>
      </c>
      <c r="DV6" s="22">
        <f t="shared" si="13"/>
        <v>15.4</v>
      </c>
      <c r="DW6" s="22">
        <f t="shared" si="13"/>
        <v>16.12</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0.12</v>
      </c>
      <c r="EE6" s="22">
        <f t="shared" ref="EE6:EM6" si="14">IF(EE7="",NA(),EE7)</f>
        <v>0.51</v>
      </c>
      <c r="EF6" s="22">
        <f t="shared" si="14"/>
        <v>0.61</v>
      </c>
      <c r="EG6" s="22">
        <f t="shared" si="14"/>
        <v>0.65</v>
      </c>
      <c r="EH6" s="22">
        <f t="shared" si="14"/>
        <v>0.28999999999999998</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92100</v>
      </c>
      <c r="D7" s="24">
        <v>46</v>
      </c>
      <c r="E7" s="24">
        <v>1</v>
      </c>
      <c r="F7" s="24">
        <v>0</v>
      </c>
      <c r="G7" s="24">
        <v>1</v>
      </c>
      <c r="H7" s="24" t="s">
        <v>93</v>
      </c>
      <c r="I7" s="24" t="s">
        <v>94</v>
      </c>
      <c r="J7" s="24" t="s">
        <v>95</v>
      </c>
      <c r="K7" s="24" t="s">
        <v>96</v>
      </c>
      <c r="L7" s="24" t="s">
        <v>97</v>
      </c>
      <c r="M7" s="24" t="s">
        <v>98</v>
      </c>
      <c r="N7" s="25" t="s">
        <v>99</v>
      </c>
      <c r="O7" s="25">
        <v>65.209999999999994</v>
      </c>
      <c r="P7" s="25">
        <v>94.57</v>
      </c>
      <c r="Q7" s="25">
        <v>3740</v>
      </c>
      <c r="R7" s="25">
        <v>68873</v>
      </c>
      <c r="S7" s="25">
        <v>354.36</v>
      </c>
      <c r="T7" s="25">
        <v>194.36</v>
      </c>
      <c r="U7" s="25">
        <v>64706</v>
      </c>
      <c r="V7" s="25">
        <v>291.26</v>
      </c>
      <c r="W7" s="25">
        <v>222.16</v>
      </c>
      <c r="X7" s="25">
        <v>111.79</v>
      </c>
      <c r="Y7" s="25">
        <v>112.11</v>
      </c>
      <c r="Z7" s="25">
        <v>111.31</v>
      </c>
      <c r="AA7" s="25">
        <v>107.65</v>
      </c>
      <c r="AB7" s="25">
        <v>111.72</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230.86</v>
      </c>
      <c r="AU7" s="25">
        <v>238.62</v>
      </c>
      <c r="AV7" s="25">
        <v>212.5</v>
      </c>
      <c r="AW7" s="25">
        <v>182.44</v>
      </c>
      <c r="AX7" s="25">
        <v>207.92</v>
      </c>
      <c r="AY7" s="25">
        <v>360.86</v>
      </c>
      <c r="AZ7" s="25">
        <v>350.79</v>
      </c>
      <c r="BA7" s="25">
        <v>354.57</v>
      </c>
      <c r="BB7" s="25">
        <v>357.74</v>
      </c>
      <c r="BC7" s="25">
        <v>344.88</v>
      </c>
      <c r="BD7" s="25">
        <v>243.36</v>
      </c>
      <c r="BE7" s="25">
        <v>417.6</v>
      </c>
      <c r="BF7" s="25">
        <v>404.24</v>
      </c>
      <c r="BG7" s="25">
        <v>390.83</v>
      </c>
      <c r="BH7" s="25">
        <v>369.67</v>
      </c>
      <c r="BI7" s="25">
        <v>351.3</v>
      </c>
      <c r="BJ7" s="25">
        <v>309.27999999999997</v>
      </c>
      <c r="BK7" s="25">
        <v>322.92</v>
      </c>
      <c r="BL7" s="25">
        <v>303.45999999999998</v>
      </c>
      <c r="BM7" s="25">
        <v>307.27999999999997</v>
      </c>
      <c r="BN7" s="25">
        <v>304.02</v>
      </c>
      <c r="BO7" s="25">
        <v>265.93</v>
      </c>
      <c r="BP7" s="25">
        <v>106.22</v>
      </c>
      <c r="BQ7" s="25">
        <v>106.78</v>
      </c>
      <c r="BR7" s="25">
        <v>105.39</v>
      </c>
      <c r="BS7" s="25">
        <v>100.93</v>
      </c>
      <c r="BT7" s="25">
        <v>106.54</v>
      </c>
      <c r="BU7" s="25">
        <v>103.32</v>
      </c>
      <c r="BV7" s="25">
        <v>100.85</v>
      </c>
      <c r="BW7" s="25">
        <v>103.79</v>
      </c>
      <c r="BX7" s="25">
        <v>98.3</v>
      </c>
      <c r="BY7" s="25">
        <v>98.89</v>
      </c>
      <c r="BZ7" s="25">
        <v>97.82</v>
      </c>
      <c r="CA7" s="25">
        <v>191.88</v>
      </c>
      <c r="CB7" s="25">
        <v>191.16</v>
      </c>
      <c r="CC7" s="25">
        <v>194.29</v>
      </c>
      <c r="CD7" s="25">
        <v>203.83</v>
      </c>
      <c r="CE7" s="25">
        <v>193.96</v>
      </c>
      <c r="CF7" s="25">
        <v>168.56</v>
      </c>
      <c r="CG7" s="25">
        <v>167.1</v>
      </c>
      <c r="CH7" s="25">
        <v>167.86</v>
      </c>
      <c r="CI7" s="25">
        <v>173.68</v>
      </c>
      <c r="CJ7" s="25">
        <v>174.52</v>
      </c>
      <c r="CK7" s="25">
        <v>177.56</v>
      </c>
      <c r="CL7" s="25">
        <v>70.180000000000007</v>
      </c>
      <c r="CM7" s="25">
        <v>69.87</v>
      </c>
      <c r="CN7" s="25">
        <v>68.569999999999993</v>
      </c>
      <c r="CO7" s="25">
        <v>68.319999999999993</v>
      </c>
      <c r="CP7" s="25">
        <v>69.489999999999995</v>
      </c>
      <c r="CQ7" s="25">
        <v>59.51</v>
      </c>
      <c r="CR7" s="25">
        <v>59.91</v>
      </c>
      <c r="CS7" s="25">
        <v>59.4</v>
      </c>
      <c r="CT7" s="25">
        <v>59.24</v>
      </c>
      <c r="CU7" s="25">
        <v>58.77</v>
      </c>
      <c r="CV7" s="25">
        <v>59.81</v>
      </c>
      <c r="CW7" s="25">
        <v>82.47</v>
      </c>
      <c r="CX7" s="25">
        <v>84.3</v>
      </c>
      <c r="CY7" s="25">
        <v>85.96</v>
      </c>
      <c r="CZ7" s="25">
        <v>85.58</v>
      </c>
      <c r="DA7" s="25">
        <v>82.78</v>
      </c>
      <c r="DB7" s="25">
        <v>87.08</v>
      </c>
      <c r="DC7" s="25">
        <v>87.26</v>
      </c>
      <c r="DD7" s="25">
        <v>87.57</v>
      </c>
      <c r="DE7" s="25">
        <v>87.26</v>
      </c>
      <c r="DF7" s="25">
        <v>86.95</v>
      </c>
      <c r="DG7" s="25">
        <v>89.42</v>
      </c>
      <c r="DH7" s="25">
        <v>49.86</v>
      </c>
      <c r="DI7" s="25">
        <v>51.18</v>
      </c>
      <c r="DJ7" s="25">
        <v>51.75</v>
      </c>
      <c r="DK7" s="25">
        <v>52.94</v>
      </c>
      <c r="DL7" s="25">
        <v>54.6</v>
      </c>
      <c r="DM7" s="25">
        <v>48.55</v>
      </c>
      <c r="DN7" s="25">
        <v>49.2</v>
      </c>
      <c r="DO7" s="25">
        <v>50.01</v>
      </c>
      <c r="DP7" s="25">
        <v>50.99</v>
      </c>
      <c r="DQ7" s="25">
        <v>51.79</v>
      </c>
      <c r="DR7" s="25">
        <v>52.02</v>
      </c>
      <c r="DS7" s="25">
        <v>8.7200000000000006</v>
      </c>
      <c r="DT7" s="25">
        <v>14.92</v>
      </c>
      <c r="DU7" s="25">
        <v>15.4</v>
      </c>
      <c r="DV7" s="25">
        <v>15.4</v>
      </c>
      <c r="DW7" s="25">
        <v>16.12</v>
      </c>
      <c r="DX7" s="25">
        <v>17.11</v>
      </c>
      <c r="DY7" s="25">
        <v>18.329999999999998</v>
      </c>
      <c r="DZ7" s="25">
        <v>20.27</v>
      </c>
      <c r="EA7" s="25">
        <v>21.69</v>
      </c>
      <c r="EB7" s="25">
        <v>23.19</v>
      </c>
      <c r="EC7" s="25">
        <v>25.37</v>
      </c>
      <c r="ED7" s="25">
        <v>0.12</v>
      </c>
      <c r="EE7" s="25">
        <v>0.51</v>
      </c>
      <c r="EF7" s="25">
        <v>0.61</v>
      </c>
      <c r="EG7" s="25">
        <v>0.65</v>
      </c>
      <c r="EH7" s="25">
        <v>0.28999999999999998</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cp:lastPrinted>2025-01-28T05:27:46Z</cp:lastPrinted>
  <dcterms:created xsi:type="dcterms:W3CDTF">2025-01-24T06:46:11Z</dcterms:created>
  <dcterms:modified xsi:type="dcterms:W3CDTF">2025-03-04T09:12:27Z</dcterms:modified>
  <cp:category/>
</cp:coreProperties>
</file>