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7下水（小規模、特地）\"/>
    </mc:Choice>
  </mc:AlternateContent>
  <workbookProtection workbookAlgorithmName="SHA-512" workbookHashValue="k4uwfKNj45/Xk4tSnoBA9/l9zG2kiCjF/LNlgwKe7uyHl0yjlqJIBrtoYWezcfw0FSjVeFozitjfk1JwhfoxMw==" workbookSaltValue="Yg8cXKAv6A/47GOgTfxNtA==" workbookSpinCount="100000" lockStructure="1"/>
  <bookViews>
    <workbookView xWindow="0" yWindow="0" windowWidth="28800" windowHeight="118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<sst xmlns="http://schemas.openxmlformats.org/spreadsheetml/2006/main" count="247" uniqueCount="119">
  <si>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</si>
  <si>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</si>
  <si>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</si>
  <si>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</si>
  <si>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</si>
  <si>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</si>
  <si>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</si>
  <si>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</si>
  <si>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</si>
  <si>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</si>
  <si>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</si>
  <si>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</si>
  <si>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</si>
  <si>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</si>
  <si>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</si>
  <si>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</si>
  <si>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</si>
  <si>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</si>
  <si>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</si>
  <si>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</si>
  <si>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</si>
  <si>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</si>
  <si>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</si>
  <si>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</si>
  <si>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</si>
  <si>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</si>
  <si>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</si>
  <si>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</si>
  <si>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</si>
  <si>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</si>
  <si>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</si>
  <si>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</si>
  <si>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</si>
  <si>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</si>
  <si>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</si>
  <si>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</si>
  <si>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</si>
  <si>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</si>
  <si>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</si>
  <si>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</si>
  <si>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</si>
  <si>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</si>
  <si>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</si>
  <si>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</si>
  <si>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</si>
  <si>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</si>
  <si>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</si>
  <si>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</si>
  <si>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</si>
  <si>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</si>
  <si>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</si>
  <si>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</si>
  <si>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</si>
  <si>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</si>
  <si>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</si>
  <si>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</si>
  <si>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</si>
  <si>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</si>
  <si>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</si>
  <si>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</si>
  <si>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</si>
  <si>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</si>
  <si>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</si>
  <si>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</si>
  <si>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</si>
  <si>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</si>
  <si>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</si>
  <si>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</si>
  <si>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</si>
  <si>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</si>
  <si>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</si>
  <si>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</si>
  <si>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</si>
  <si>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</si>
  <si>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</si>
  <si>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</si>
  <si>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</si>
  <si>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</si>
  <si>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</si>
  <si>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</si>
  <si>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</si>
  <si>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</si>
  <si>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</si>
  <si>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</si>
  <si>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</si>
  <si>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</si>
  <si>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</si>
  <si>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</si>
  <si>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</si>
  <si>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</si>
  <si>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</si>
  <si>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</si>
  <si>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</si>
  <si>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</si>
  <si>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</si>
  <si>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</si>
  <si>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</si>
  <si>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</si>
  <si>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</si>
  <si>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</si>
  <si>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</si>
  <si>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</si>
  <si>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</si>
  <si>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</si>
  <si>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</si>
  <si>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</si>
  <si>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</si>
  <si>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</si>
  <si>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</si>
  <si>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</si>
  <si>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</si>
  <si>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</si>
  <si>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</si>
  <si>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</si>
  <si>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</si>
  <si>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</si>
  <si>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①収益的収支比率は、使用料収入以外の収入もありますが、ほぼ100％となっており、良好な状態です。
④企業債残高対事業規模比率は、企業債償還金の全額を一般会計からの繰入金で賄っているため、０となっています。
⑤経費回収率は、類似団体平均値を上回っておりますが、100％を下回っている状況ですので、使用料収入で維持管理費用を賄えておりません。
⑥汚水処理原価は、維持管理費用が年々増加していましが、令和2年度から地方公営企業法を適用するため、令和元年度決算を打切決算としたことにより減となっています。
⑦施設利用率及び⑧水洗化率につきましては、この事業は浄化槽整備事業ですので、設置する住宅の延床面積により浄化槽の大きさが決まっておりますので、毎年同じような数値になります。</t>
    <rPh sb="50" eb="52">
      <t>キギョウ</t>
    </rPh>
    <rPh sb="52" eb="53">
      <t>サイ</t>
    </rPh>
    <rPh sb="53" eb="55">
      <t>ザンダカ</t>
    </rPh>
    <rPh sb="55" eb="56">
      <t>タイ</t>
    </rPh>
    <rPh sb="56" eb="58">
      <t>ジギョウ</t>
    </rPh>
    <rPh sb="58" eb="60">
      <t>キボ</t>
    </rPh>
    <rPh sb="60" eb="62">
      <t>ヒリツ</t>
    </rPh>
    <rPh sb="64" eb="66">
      <t>キギョウ</t>
    </rPh>
    <rPh sb="66" eb="67">
      <t>サイ</t>
    </rPh>
    <rPh sb="67" eb="69">
      <t>ショウカン</t>
    </rPh>
    <rPh sb="69" eb="70">
      <t>キン</t>
    </rPh>
    <rPh sb="71" eb="73">
      <t>ゼンガク</t>
    </rPh>
    <rPh sb="74" eb="76">
      <t>イッパン</t>
    </rPh>
    <rPh sb="76" eb="78">
      <t>カイケイ</t>
    </rPh>
    <rPh sb="81" eb="83">
      <t>クリイレ</t>
    </rPh>
    <rPh sb="83" eb="84">
      <t>キン</t>
    </rPh>
    <rPh sb="85" eb="86">
      <t>マカナ</t>
    </rPh>
    <rPh sb="104" eb="106">
      <t>ケイヒ</t>
    </rPh>
    <rPh sb="106" eb="108">
      <t>カイシュウ</t>
    </rPh>
    <rPh sb="108" eb="109">
      <t>リツ</t>
    </rPh>
    <rPh sb="111" eb="113">
      <t>ルイジ</t>
    </rPh>
    <rPh sb="113" eb="115">
      <t>ダンタイ</t>
    </rPh>
    <rPh sb="115" eb="118">
      <t>ヘイキンチ</t>
    </rPh>
    <rPh sb="119" eb="121">
      <t>ウワマワ</t>
    </rPh>
    <rPh sb="134" eb="136">
      <t>シタマワ</t>
    </rPh>
    <rPh sb="140" eb="142">
      <t>ジョウキョウ</t>
    </rPh>
    <rPh sb="147" eb="149">
      <t>シヨウ</t>
    </rPh>
    <rPh sb="149" eb="150">
      <t>リョウ</t>
    </rPh>
    <rPh sb="150" eb="152">
      <t>シュウニュウ</t>
    </rPh>
    <rPh sb="153" eb="155">
      <t>イジ</t>
    </rPh>
    <rPh sb="155" eb="157">
      <t>カンリ</t>
    </rPh>
    <rPh sb="157" eb="159">
      <t>ヒヨウ</t>
    </rPh>
    <rPh sb="160" eb="161">
      <t>マカナ</t>
    </rPh>
    <rPh sb="171" eb="173">
      <t>オスイ</t>
    </rPh>
    <rPh sb="173" eb="175">
      <t>ショリ</t>
    </rPh>
    <rPh sb="175" eb="177">
      <t>ゲンカ</t>
    </rPh>
    <rPh sb="179" eb="181">
      <t>イジ</t>
    </rPh>
    <rPh sb="181" eb="183">
      <t>カンリ</t>
    </rPh>
    <rPh sb="183" eb="185">
      <t>ヒヨウ</t>
    </rPh>
    <rPh sb="186" eb="188">
      <t>ネンネン</t>
    </rPh>
    <rPh sb="188" eb="189">
      <t>フ</t>
    </rPh>
    <rPh sb="189" eb="190">
      <t>クワ</t>
    </rPh>
    <rPh sb="197" eb="199">
      <t>レイワ</t>
    </rPh>
    <rPh sb="200" eb="202">
      <t>ネンド</t>
    </rPh>
    <rPh sb="204" eb="211">
      <t>チホウコウエイキギョウホウ</t>
    </rPh>
    <rPh sb="212" eb="214">
      <t>テキヨウ</t>
    </rPh>
    <rPh sb="219" eb="221">
      <t>レイワ</t>
    </rPh>
    <rPh sb="221" eb="222">
      <t>ガン</t>
    </rPh>
    <rPh sb="222" eb="224">
      <t>ネンド</t>
    </rPh>
    <rPh sb="224" eb="226">
      <t>ケッサン</t>
    </rPh>
    <rPh sb="227" eb="229">
      <t>ウチキ</t>
    </rPh>
    <rPh sb="229" eb="231">
      <t>ケッサン</t>
    </rPh>
    <rPh sb="239" eb="240">
      <t>ゲン</t>
    </rPh>
    <rPh sb="250" eb="252">
      <t>シセツ</t>
    </rPh>
    <rPh sb="252" eb="255">
      <t>リヨウリツ</t>
    </rPh>
    <rPh sb="255" eb="256">
      <t>オヨ</t>
    </rPh>
    <rPh sb="260" eb="261">
      <t>カ</t>
    </rPh>
    <rPh sb="261" eb="262">
      <t>リツ</t>
    </rPh>
    <rPh sb="272" eb="274">
      <t>ジギョウ</t>
    </rPh>
    <rPh sb="275" eb="277">
      <t>ジョウカ</t>
    </rPh>
    <rPh sb="277" eb="278">
      <t>ソウ</t>
    </rPh>
    <rPh sb="278" eb="280">
      <t>セイビ</t>
    </rPh>
    <rPh sb="280" eb="282">
      <t>ジギョウ</t>
    </rPh>
    <rPh sb="287" eb="289">
      <t>セッチ</t>
    </rPh>
    <rPh sb="291" eb="293">
      <t>ジュウタク</t>
    </rPh>
    <rPh sb="294" eb="296">
      <t>ノベユカ</t>
    </rPh>
    <rPh sb="296" eb="298">
      <t>メンセキ</t>
    </rPh>
    <rPh sb="301" eb="304">
      <t>ジョウカソウ</t>
    </rPh>
    <rPh sb="305" eb="306">
      <t>オオ</t>
    </rPh>
    <rPh sb="309" eb="310">
      <t>キ</t>
    </rPh>
    <rPh sb="320" eb="322">
      <t>マイトシ</t>
    </rPh>
    <rPh sb="322" eb="323">
      <t>オナ</t>
    </rPh>
    <rPh sb="327" eb="329">
      <t>スウチ</t>
    </rPh>
    <phoneticPr fontId="4"/>
  </si>
  <si>
    <t>　この事業は、市が設置管理している浄化槽整備事業であり、平成13年度より開始し、古いもので設置から約20年を経過しております。毎年法定検査、清掃を実施しており施設は良好な状態です。
　浄化槽の総合償却による耐用年数は28年ですので、浄化槽内部の機器に一部不具合が生じているものが増加してきております。</t>
    <rPh sb="3" eb="5">
      <t>ジギョウ</t>
    </rPh>
    <rPh sb="7" eb="8">
      <t>シ</t>
    </rPh>
    <rPh sb="9" eb="11">
      <t>セッチ</t>
    </rPh>
    <rPh sb="11" eb="13">
      <t>カンリ</t>
    </rPh>
    <rPh sb="17" eb="20">
      <t>ジョウカソウ</t>
    </rPh>
    <rPh sb="20" eb="22">
      <t>セイビ</t>
    </rPh>
    <rPh sb="22" eb="24">
      <t>ジギョウ</t>
    </rPh>
    <rPh sb="28" eb="30">
      <t>ｈ</t>
    </rPh>
    <rPh sb="32" eb="34">
      <t>ネンド</t>
    </rPh>
    <rPh sb="36" eb="38">
      <t>カイシ</t>
    </rPh>
    <rPh sb="40" eb="41">
      <t>フル</t>
    </rPh>
    <rPh sb="45" eb="47">
      <t>セッチ</t>
    </rPh>
    <rPh sb="49" eb="50">
      <t>ヤク</t>
    </rPh>
    <rPh sb="52" eb="53">
      <t>ネン</t>
    </rPh>
    <rPh sb="54" eb="56">
      <t>ケイカ</t>
    </rPh>
    <rPh sb="63" eb="65">
      <t>マイトシ</t>
    </rPh>
    <rPh sb="65" eb="67">
      <t>ホウテイ</t>
    </rPh>
    <rPh sb="67" eb="69">
      <t>ケンサ</t>
    </rPh>
    <rPh sb="70" eb="72">
      <t>セイソウ</t>
    </rPh>
    <rPh sb="73" eb="75">
      <t>ジッシ</t>
    </rPh>
    <rPh sb="79" eb="81">
      <t>シセツ</t>
    </rPh>
    <rPh sb="82" eb="84">
      <t>リョウコウ</t>
    </rPh>
    <rPh sb="85" eb="87">
      <t>ジョウタイ</t>
    </rPh>
    <rPh sb="92" eb="95">
      <t>ジョウカソウ</t>
    </rPh>
    <rPh sb="96" eb="98">
      <t>ソウゴウ</t>
    </rPh>
    <rPh sb="98" eb="100">
      <t>ショウキャク</t>
    </rPh>
    <rPh sb="103" eb="105">
      <t>タイヨウ</t>
    </rPh>
    <rPh sb="105" eb="107">
      <t>ネンスウ</t>
    </rPh>
    <rPh sb="110" eb="111">
      <t>ネン</t>
    </rPh>
    <rPh sb="116" eb="119">
      <t>ジョウカソウ</t>
    </rPh>
    <rPh sb="125" eb="127">
      <t>イチブ</t>
    </rPh>
    <rPh sb="127" eb="130">
      <t>フグアイ</t>
    </rPh>
    <rPh sb="131" eb="132">
      <t>ショウ</t>
    </rPh>
    <rPh sb="139" eb="141">
      <t>ゾウカ</t>
    </rPh>
    <phoneticPr fontId="4"/>
  </si>
  <si>
    <t>　この事業は、設置した浄化槽に不具合が生じた場合、修繕など維持管理費用は、使用料収入を主な財源とし、不足分を一般会計からの基準外繰入金で賄っておりますので、維持管理費用の増加が懸念事項であります。維持管理費用の増加に伴い、使用料の改定について検討してまいります。
　このような状況に加え、交付金の交付要件も厳しくなっておりますので、事業の在り方について検討しているところです。
　また、本市の特定地域生活排水処理事業は、令和2年度より地方公営企業法を適用するため、今までより資産、経営の状況を明らかにすることができますので、新たな指標で経営分析をおこない、今後の経営改善に役立ててまいります。　
　</t>
    <rPh sb="3" eb="5">
      <t>ジギョウ</t>
    </rPh>
    <rPh sb="7" eb="9">
      <t>セッチ</t>
    </rPh>
    <rPh sb="11" eb="14">
      <t>ジョウカソウ</t>
    </rPh>
    <rPh sb="15" eb="18">
      <t>フグアイ</t>
    </rPh>
    <rPh sb="19" eb="20">
      <t>ショウ</t>
    </rPh>
    <rPh sb="22" eb="24">
      <t>バアイ</t>
    </rPh>
    <rPh sb="25" eb="27">
      <t>シュウゼン</t>
    </rPh>
    <rPh sb="29" eb="31">
      <t>イジ</t>
    </rPh>
    <rPh sb="31" eb="33">
      <t>カンリ</t>
    </rPh>
    <rPh sb="33" eb="35">
      <t>ヒヨウ</t>
    </rPh>
    <rPh sb="37" eb="40">
      <t>シヨウリョウ</t>
    </rPh>
    <rPh sb="40" eb="42">
      <t>シュウニュウ</t>
    </rPh>
    <rPh sb="43" eb="44">
      <t>オモ</t>
    </rPh>
    <rPh sb="45" eb="47">
      <t>ザイゲン</t>
    </rPh>
    <rPh sb="50" eb="53">
      <t>フソクブン</t>
    </rPh>
    <rPh sb="54" eb="56">
      <t>イッパン</t>
    </rPh>
    <rPh sb="56" eb="58">
      <t>カイケイ</t>
    </rPh>
    <rPh sb="61" eb="64">
      <t>キジュンガイ</t>
    </rPh>
    <rPh sb="64" eb="66">
      <t>クリイレ</t>
    </rPh>
    <rPh sb="66" eb="67">
      <t>キン</t>
    </rPh>
    <rPh sb="68" eb="69">
      <t>マカナ</t>
    </rPh>
    <rPh sb="78" eb="80">
      <t>イジ</t>
    </rPh>
    <rPh sb="80" eb="82">
      <t>カンリ</t>
    </rPh>
    <rPh sb="82" eb="84">
      <t>ヒヨウ</t>
    </rPh>
    <rPh sb="85" eb="87">
      <t>ゾウカ</t>
    </rPh>
    <rPh sb="88" eb="90">
      <t>ケネン</t>
    </rPh>
    <rPh sb="90" eb="92">
      <t>ジコウ</t>
    </rPh>
    <rPh sb="98" eb="100">
      <t>イジ</t>
    </rPh>
    <rPh sb="100" eb="103">
      <t>カンリヒ</t>
    </rPh>
    <rPh sb="103" eb="104">
      <t>ヨウ</t>
    </rPh>
    <rPh sb="105" eb="107">
      <t>ゾウカ</t>
    </rPh>
    <rPh sb="108" eb="109">
      <t>トモナ</t>
    </rPh>
    <rPh sb="111" eb="114">
      <t>シヨウリョウ</t>
    </rPh>
    <rPh sb="115" eb="117">
      <t>カイテイ</t>
    </rPh>
    <rPh sb="121" eb="123">
      <t>ケントウ</t>
    </rPh>
    <rPh sb="138" eb="140">
      <t>ジョウキョウ</t>
    </rPh>
    <rPh sb="141" eb="142">
      <t>クワ</t>
    </rPh>
    <rPh sb="144" eb="147">
      <t>コウフキン</t>
    </rPh>
    <rPh sb="148" eb="150">
      <t>コウフ</t>
    </rPh>
    <rPh sb="150" eb="152">
      <t>ヨウケン</t>
    </rPh>
    <rPh sb="153" eb="154">
      <t>キビ</t>
    </rPh>
    <rPh sb="166" eb="168">
      <t>ジギョウ</t>
    </rPh>
    <rPh sb="169" eb="170">
      <t>ア</t>
    </rPh>
    <rPh sb="171" eb="172">
      <t>カタ</t>
    </rPh>
    <rPh sb="176" eb="178">
      <t>ケントウ</t>
    </rPh>
    <rPh sb="196" eb="198">
      <t>トクテイ</t>
    </rPh>
    <rPh sb="198" eb="200">
      <t>チイキ</t>
    </rPh>
    <rPh sb="200" eb="206">
      <t>セイカツハイスイショリ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</si>
</sst>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89-4A8D-902D-063E4634EE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89-4A8D-902D-063E4634EE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45.84</c:v>
                </c:pt>
                <c:pt idx="1">
                  <c:v>45.75</c:v>
                </c:pt>
                <c:pt idx="2">
                  <c:v>45.61</c:v>
                </c:pt>
                <c:pt idx="3">
                  <c:v>46.94</c:v>
                </c:pt>
                <c:pt idx="4">
                  <c:v>46.91</c:v>
                </c:pt>
              </c:numCache>
            </c:numRef>
          </c:val>
          <c:extLst>
            <c:ext xmlns:c16="http://schemas.microsoft.com/office/drawing/2014/chart" uri="{C3380CC4-5D6E-409C-BE32-E72D297353CC}">
              <c16:uniqueId val="{00000000-59F6-4531-BAC3-7DA0C48E48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59F6-4531-BAC3-7DA0C48E48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77F-4D4D-A10F-44CB990BB5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577F-4D4D-A10F-44CB990BB5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100.71</c:v>
                </c:pt>
                <c:pt idx="1">
                  <c:v>98.48</c:v>
                </c:pt>
                <c:pt idx="2">
                  <c:v>97.98</c:v>
                </c:pt>
                <c:pt idx="3">
                  <c:v>99.88</c:v>
                </c:pt>
                <c:pt idx="4">
                  <c:v>100.91</c:v>
                </c:pt>
              </c:numCache>
            </c:numRef>
          </c:val>
          <c:extLst>
            <c:ext xmlns:c16="http://schemas.microsoft.com/office/drawing/2014/chart" uri="{C3380CC4-5D6E-409C-BE32-E72D297353CC}">
              <c16:uniqueId val="{00000000-ECB4-4F18-A9FD-8A3B109267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B4-4F18-A9FD-8A3B109267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C8-4A70-AAA2-2B72DCDEE3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C8-4A70-AAA2-2B72DCDEE3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E-44B2-B7D3-E7E7130B26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E-44B2-B7D3-E7E7130B26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DA-40E2-89FD-D3E3ECDBC6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A-40E2-89FD-D3E3ECDBC6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03-4C4E-8733-AB1563EC1B8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03-4C4E-8733-AB1563EC1B8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193.81</c:v>
                </c:pt>
                <c:pt idx="1">
                  <c:v>0</c:v>
                </c:pt>
                <c:pt idx="2">
                  <c:v>0</c:v>
                </c:pt>
                <c:pt idx="3">
                  <c:v>0</c:v>
                </c:pt>
                <c:pt idx="4">
                  <c:v>0</c:v>
                </c:pt>
              </c:numCache>
            </c:numRef>
          </c:val>
          <c:extLst>
            <c:ext xmlns:c16="http://schemas.microsoft.com/office/drawing/2014/chart" uri="{C3380CC4-5D6E-409C-BE32-E72D297353CC}">
              <c16:uniqueId val="{00000000-5CBC-4F7B-B314-F2CA1900C1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5CBC-4F7B-B314-F2CA1900C1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96.64</c:v>
                </c:pt>
                <c:pt idx="1">
                  <c:v>92.01</c:v>
                </c:pt>
                <c:pt idx="2">
                  <c:v>84.27</c:v>
                </c:pt>
                <c:pt idx="3">
                  <c:v>79.73</c:v>
                </c:pt>
                <c:pt idx="4">
                  <c:v>81.08</c:v>
                </c:pt>
              </c:numCache>
            </c:numRef>
          </c:val>
          <c:extLst>
            <c:ext xmlns:c16="http://schemas.microsoft.com/office/drawing/2014/chart" uri="{C3380CC4-5D6E-409C-BE32-E72D297353CC}">
              <c16:uniqueId val="{00000000-5766-479F-B2B0-244C144BA3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5766-479F-B2B0-244C144BA3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235.18</c:v>
                </c:pt>
                <c:pt idx="1">
                  <c:v>245.08</c:v>
                </c:pt>
                <c:pt idx="2">
                  <c:v>266.7</c:v>
                </c:pt>
                <c:pt idx="3">
                  <c:v>282.77999999999997</c:v>
                </c:pt>
                <c:pt idx="4">
                  <c:v>242.84</c:v>
                </c:pt>
              </c:numCache>
            </c:numRef>
          </c:val>
          <c:extLst>
            <c:ext xmlns:c16="http://schemas.microsoft.com/office/drawing/2014/chart" uri="{C3380CC4-5D6E-409C-BE32-E72D297353CC}">
              <c16:uniqueId val="{00000000-3B30-4ADF-B68C-D521B97EAD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3B30-4ADF-B68C-D521B97EAD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F90" sqref="BF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大田原市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70896</v>
      </c>
      <c r="AM8" s="51"/>
      <c r="AN8" s="51"/>
      <c r="AO8" s="51"/>
      <c r="AP8" s="51"/>
      <c r="AQ8" s="51"/>
      <c r="AR8" s="51"/>
      <c r="AS8" s="51"/>
      <c r="AT8" s="46">
        <f>データ!T6</f>
        <v>354.36</v>
      </c>
      <c r="AU8" s="46"/>
      <c r="AV8" s="46"/>
      <c r="AW8" s="46"/>
      <c r="AX8" s="46"/>
      <c r="AY8" s="46"/>
      <c r="AZ8" s="46"/>
      <c r="BA8" s="46"/>
      <c r="BB8" s="46">
        <f>データ!U6</f>
        <v>200.07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6.66</v>
      </c>
      <c r="Q10" s="46"/>
      <c r="R10" s="46"/>
      <c r="S10" s="46"/>
      <c r="T10" s="46"/>
      <c r="U10" s="46"/>
      <c r="V10" s="46"/>
      <c r="W10" s="46">
        <f>データ!Q6</f>
        <v>100</v>
      </c>
      <c r="X10" s="46"/>
      <c r="Y10" s="46"/>
      <c r="Z10" s="46"/>
      <c r="AA10" s="46"/>
      <c r="AB10" s="46"/>
      <c r="AC10" s="46"/>
      <c r="AD10" s="51">
        <f>データ!R6</f>
        <v>4125</v>
      </c>
      <c r="AE10" s="51"/>
      <c r="AF10" s="51"/>
      <c r="AG10" s="51"/>
      <c r="AH10" s="51"/>
      <c r="AI10" s="51"/>
      <c r="AJ10" s="51"/>
      <c r="AK10" s="2"/>
      <c r="AL10" s="51">
        <f>データ!V6</f>
        <v>4710</v>
      </c>
      <c r="AM10" s="51"/>
      <c r="AN10" s="51"/>
      <c r="AO10" s="51"/>
      <c r="AP10" s="51"/>
      <c r="AQ10" s="51"/>
      <c r="AR10" s="51"/>
      <c r="AS10" s="51"/>
      <c r="AT10" s="46">
        <f>データ!W6</f>
        <v>164.57</v>
      </c>
      <c r="AU10" s="46"/>
      <c r="AV10" s="46"/>
      <c r="AW10" s="46"/>
      <c r="AX10" s="46"/>
      <c r="AY10" s="46"/>
      <c r="AZ10" s="46"/>
      <c r="BA10" s="46"/>
      <c r="BB10" s="46">
        <f>データ!X6</f>
        <v>28.62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43</v>
      </c>
      <c r="O86" s="26" t="str">
        <f>データ!EO6</f>
        <v>【-】</v>
      </c>
    </row>
  </sheetData>
  <sheetProtection algorithmName="SHA-512" hashValue="Qe3ganl2bmBf4xrC0xeRypE/PcpiNqkaQ7P0s0540bUyB+E9YQOMjPXWoQmjAwD7xoTU8RP4mZs/4ho8zfdG3A==" saltValue="FUwqmObkW7PVUb1UAegCe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92100</v>
      </c>
      <c r="D6" s="33">
        <f t="shared" si="3"/>
        <v>47</v>
      </c>
      <c r="E6" s="33">
        <f t="shared" si="3"/>
        <v>18</v>
      </c>
      <c r="F6" s="33">
        <f t="shared" si="3"/>
        <v>0</v>
      </c>
      <c r="G6" s="33">
        <f t="shared" si="3"/>
        <v>0</v>
      </c>
      <c r="H6" s="33" t="str">
        <f t="shared" si="3"/>
        <v>栃木県　大田原市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6.66</v>
      </c>
      <c r="Q6" s="34">
        <f t="shared" si="3"/>
        <v>100</v>
      </c>
      <c r="R6" s="34">
        <f t="shared" si="3"/>
        <v>4125</v>
      </c>
      <c r="S6" s="34">
        <f t="shared" si="3"/>
        <v>70896</v>
      </c>
      <c r="T6" s="34">
        <f t="shared" si="3"/>
        <v>354.36</v>
      </c>
      <c r="U6" s="34">
        <f t="shared" si="3"/>
        <v>200.07</v>
      </c>
      <c r="V6" s="34">
        <f t="shared" si="3"/>
        <v>4710</v>
      </c>
      <c r="W6" s="34">
        <f t="shared" si="3"/>
        <v>164.57</v>
      </c>
      <c r="X6" s="34">
        <f t="shared" si="3"/>
        <v>28.62</v>
      </c>
      <c r="Y6" s="35">
        <f>IF(Y7="",NA(),Y7)</f>
        <v>100.71</v>
      </c>
      <c r="Z6" s="35">
        <f t="shared" ref="Z6:AH6" si="4">IF(Z7="",NA(),Z7)</f>
        <v>98.48</v>
      </c>
      <c r="AA6" s="35">
        <f t="shared" si="4"/>
        <v>97.98</v>
      </c>
      <c r="AB6" s="35">
        <f t="shared" si="4"/>
        <v>99.88</v>
      </c>
      <c r="AC6" s="35">
        <f t="shared" si="4"/>
        <v>100.91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193.81</v>
      </c>
      <c r="BG6" s="34">
        <f t="shared" ref="BG6:BO6" si="7">IF(BG7="",NA(),BG7)</f>
        <v>0</v>
      </c>
      <c r="BH6" s="34">
        <f t="shared" si="7"/>
        <v>0</v>
      </c>
      <c r="BI6" s="34">
        <f t="shared" si="7"/>
        <v>0</v>
      </c>
      <c r="BJ6" s="34">
        <f t="shared" si="7"/>
        <v>0</v>
      </c>
      <c r="BK6" s="35">
        <f t="shared" si="7"/>
        <v>392.19</v>
      </c>
      <c r="BL6" s="35">
        <f t="shared" si="7"/>
        <v>248.44</v>
      </c>
      <c r="BM6" s="35">
        <f t="shared" si="7"/>
        <v>244.85</v>
      </c>
      <c r="BN6" s="35">
        <f t="shared" si="7"/>
        <v>296.89</v>
      </c>
      <c r="BO6" s="35">
        <f t="shared" si="7"/>
        <v>270.57</v>
      </c>
      <c r="BP6" s="34" t="str">
        <f>IF(BP7="","",IF(BP7="-","【-】","【"&amp;SUBSTITUTE(TEXT(BP7,"#,##0.00"),"-","△")&amp;"】"))</f>
        <v>【307.23】</v>
      </c>
      <c r="BQ6" s="35">
        <f>IF(BQ7="",NA(),BQ7)</f>
        <v>96.64</v>
      </c>
      <c r="BR6" s="35">
        <f t="shared" ref="BR6:BZ6" si="8">IF(BR7="",NA(),BR7)</f>
        <v>92.01</v>
      </c>
      <c r="BS6" s="35">
        <f t="shared" si="8"/>
        <v>84.27</v>
      </c>
      <c r="BT6" s="35">
        <f t="shared" si="8"/>
        <v>79.73</v>
      </c>
      <c r="BU6" s="35">
        <f t="shared" si="8"/>
        <v>81.08</v>
      </c>
      <c r="BV6" s="35">
        <f t="shared" si="8"/>
        <v>57.03</v>
      </c>
      <c r="BW6" s="35">
        <f t="shared" si="8"/>
        <v>66.73</v>
      </c>
      <c r="BX6" s="35">
        <f t="shared" si="8"/>
        <v>64.78</v>
      </c>
      <c r="BY6" s="35">
        <f t="shared" si="8"/>
        <v>63.06</v>
      </c>
      <c r="BZ6" s="35">
        <f t="shared" si="8"/>
        <v>62.5</v>
      </c>
      <c r="CA6" s="34" t="str">
        <f>IF(CA7="","",IF(CA7="-","【-】","【"&amp;SUBSTITUTE(TEXT(CA7,"#,##0.00"),"-","△")&amp;"】"))</f>
        <v>【59.98】</v>
      </c>
      <c r="CB6" s="35">
        <f>IF(CB7="",NA(),CB7)</f>
        <v>235.18</v>
      </c>
      <c r="CC6" s="35">
        <f t="shared" ref="CC6:CK6" si="9">IF(CC7="",NA(),CC7)</f>
        <v>245.08</v>
      </c>
      <c r="CD6" s="35">
        <f t="shared" si="9"/>
        <v>266.7</v>
      </c>
      <c r="CE6" s="35">
        <f t="shared" si="9"/>
        <v>282.77999999999997</v>
      </c>
      <c r="CF6" s="35">
        <f t="shared" si="9"/>
        <v>242.84</v>
      </c>
      <c r="CG6" s="35">
        <f t="shared" si="9"/>
        <v>283.73</v>
      </c>
      <c r="CH6" s="35">
        <f t="shared" si="9"/>
        <v>241.29</v>
      </c>
      <c r="CI6" s="35">
        <f t="shared" si="9"/>
        <v>250.21</v>
      </c>
      <c r="CJ6" s="35">
        <f t="shared" si="9"/>
        <v>264.77</v>
      </c>
      <c r="CK6" s="35">
        <f t="shared" si="9"/>
        <v>269.33</v>
      </c>
      <c r="CL6" s="34" t="str">
        <f>IF(CL7="","",IF(CL7="-","【-】","【"&amp;SUBSTITUTE(TEXT(CL7,"#,##0.00"),"-","△")&amp;"】"))</f>
        <v>【272.98】</v>
      </c>
      <c r="CM6" s="35">
        <f>IF(CM7="",NA(),CM7)</f>
        <v>45.84</v>
      </c>
      <c r="CN6" s="35">
        <f t="shared" ref="CN6:CV6" si="10">IF(CN7="",NA(),CN7)</f>
        <v>45.75</v>
      </c>
      <c r="CO6" s="35">
        <f t="shared" si="10"/>
        <v>45.61</v>
      </c>
      <c r="CP6" s="35">
        <f t="shared" si="10"/>
        <v>46.94</v>
      </c>
      <c r="CQ6" s="35">
        <f t="shared" si="10"/>
        <v>46.91</v>
      </c>
      <c r="CR6" s="35">
        <f t="shared" si="10"/>
        <v>58.25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92100</v>
      </c>
      <c r="D7" s="37">
        <v>47</v>
      </c>
      <c r="E7" s="37">
        <v>18</v>
      </c>
      <c r="F7" s="37">
        <v>0</v>
      </c>
      <c r="G7" s="37">
        <v>0</v>
      </c>
      <c r="H7" s="37" t="s">
        <v>98</v>
      </c>
      <c r="I7" s="37" t="s">
        <v>99</v>
      </c>
      <c r="J7" s="37" t="s">
        <v>100</v>
      </c>
      <c r="K7" s="37" t="s">
        <v>101</v>
      </c>
      <c r="L7" s="37" t="s">
        <v>102</v>
      </c>
      <c r="M7" s="37" t="s">
        <v>103</v>
      </c>
      <c r="N7" s="38" t="s">
        <v>104</v>
      </c>
      <c r="O7" s="38" t="s">
        <v>105</v>
      </c>
      <c r="P7" s="38">
        <v>6.66</v>
      </c>
      <c r="Q7" s="38">
        <v>100</v>
      </c>
      <c r="R7" s="38">
        <v>4125</v>
      </c>
      <c r="S7" s="38">
        <v>70896</v>
      </c>
      <c r="T7" s="38">
        <v>354.36</v>
      </c>
      <c r="U7" s="38">
        <v>200.07</v>
      </c>
      <c r="V7" s="38">
        <v>4710</v>
      </c>
      <c r="W7" s="38">
        <v>164.57</v>
      </c>
      <c r="X7" s="38">
        <v>28.62</v>
      </c>
      <c r="Y7" s="38">
        <v>100.71</v>
      </c>
      <c r="Z7" s="38">
        <v>98.48</v>
      </c>
      <c r="AA7" s="38">
        <v>97.98</v>
      </c>
      <c r="AB7" s="38">
        <v>99.88</v>
      </c>
      <c r="AC7" s="38">
        <v>100.91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193.81</v>
      </c>
      <c r="BG7" s="38">
        <v>0</v>
      </c>
      <c r="BH7" s="38">
        <v>0</v>
      </c>
      <c r="BI7" s="38">
        <v>0</v>
      </c>
      <c r="BJ7" s="38">
        <v>0</v>
      </c>
      <c r="BK7" s="38">
        <v>392.19</v>
      </c>
      <c r="BL7" s="38">
        <v>248.44</v>
      </c>
      <c r="BM7" s="38">
        <v>244.85</v>
      </c>
      <c r="BN7" s="38">
        <v>296.89</v>
      </c>
      <c r="BO7" s="38">
        <v>270.57</v>
      </c>
      <c r="BP7" s="38">
        <v>307.23</v>
      </c>
      <c r="BQ7" s="38">
        <v>96.64</v>
      </c>
      <c r="BR7" s="38">
        <v>92.01</v>
      </c>
      <c r="BS7" s="38">
        <v>84.27</v>
      </c>
      <c r="BT7" s="38">
        <v>79.73</v>
      </c>
      <c r="BU7" s="38">
        <v>81.08</v>
      </c>
      <c r="BV7" s="38">
        <v>57.03</v>
      </c>
      <c r="BW7" s="38">
        <v>66.73</v>
      </c>
      <c r="BX7" s="38">
        <v>64.78</v>
      </c>
      <c r="BY7" s="38">
        <v>63.06</v>
      </c>
      <c r="BZ7" s="38">
        <v>62.5</v>
      </c>
      <c r="CA7" s="38">
        <v>59.98</v>
      </c>
      <c r="CB7" s="38">
        <v>235.18</v>
      </c>
      <c r="CC7" s="38">
        <v>245.08</v>
      </c>
      <c r="CD7" s="38">
        <v>266.7</v>
      </c>
      <c r="CE7" s="38">
        <v>282.77999999999997</v>
      </c>
      <c r="CF7" s="38">
        <v>242.84</v>
      </c>
      <c r="CG7" s="38">
        <v>283.73</v>
      </c>
      <c r="CH7" s="38">
        <v>241.29</v>
      </c>
      <c r="CI7" s="38">
        <v>250.21</v>
      </c>
      <c r="CJ7" s="38">
        <v>264.77</v>
      </c>
      <c r="CK7" s="38">
        <v>269.33</v>
      </c>
      <c r="CL7" s="38">
        <v>272.98</v>
      </c>
      <c r="CM7" s="38">
        <v>45.84</v>
      </c>
      <c r="CN7" s="38">
        <v>45.75</v>
      </c>
      <c r="CO7" s="38">
        <v>45.61</v>
      </c>
      <c r="CP7" s="38">
        <v>46.94</v>
      </c>
      <c r="CQ7" s="38">
        <v>46.91</v>
      </c>
      <c r="CR7" s="38">
        <v>58.25</v>
      </c>
      <c r="CS7" s="38">
        <v>61.94</v>
      </c>
      <c r="CT7" s="38">
        <v>61.79</v>
      </c>
      <c r="CU7" s="38">
        <v>59.94</v>
      </c>
      <c r="CV7" s="38">
        <v>59.64</v>
      </c>
      <c r="CW7" s="38">
        <v>58.71</v>
      </c>
      <c r="CX7" s="38">
        <v>100</v>
      </c>
      <c r="CY7" s="38">
        <v>100</v>
      </c>
      <c r="CZ7" s="38">
        <v>100</v>
      </c>
      <c r="DA7" s="38">
        <v>100</v>
      </c>
      <c r="DB7" s="38">
        <v>100</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2021-01-20T02:32:23Z</cp:lastPrinted>
  <dcterms:created xsi:type="dcterms:W3CDTF">2020-12-04T03:16:16Z</dcterms:created>
  <dcterms:modified xsi:type="dcterms:W3CDTF">2021-02-20T02:16:52Z</dcterms:modified>
  <cp:category/>
</cp:coreProperties>
</file>