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4下水（公共）\"/>
    </mc:Choice>
  </mc:AlternateContent>
  <workbookProtection workbookAlgorithmName="SHA-512" workbookHashValue="kWNsWldpyz51lXTeXutsSv8DCJ/iQOZJdjIY++Uw13lTs7+vlfrdlb4Wda4FXtTWZCSCqlurJUjzl1lDbxScQw==" workbookSaltValue="MCj1erwFpGnHxOYeIp6PjQ==" workbookSpinCount="100000" lockStructure="1"/>
  <bookViews>
    <workbookView xWindow="0" yWindow="0" windowWidth="18975" windowHeight="712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<sst xmlns="http://schemas.openxmlformats.org/spreadsheetml/2006/main" count="228" uniqueCount="114">
  <si>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</si>
  <si>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</si>
  <si>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</si>
  <si>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</si>
  <si>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</si>
  <si>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</si>
  <si>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</si>
  <si>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</si>
  <si>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</si>
  <si>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</si>
  <si>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</si>
  <si>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</si>
  <si>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</si>
  <si>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</si>
  <si>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</si>
  <si>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</si>
  <si>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</si>
  <si>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</si>
  <si>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</si>
  <si>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</si>
  <si>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</si>
  <si>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</si>
  <si>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</si>
  <si>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</si>
  <si>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</si>
  <si>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</si>
  <si>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</si>
  <si>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</si>
  <si>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</si>
  <si>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</si>
  <si>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</si>
  <si>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</si>
  <si>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</si>
  <si>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</si>
  <si>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</si>
  <si>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</si>
  <si>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</si>
  <si>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</si>
  <si>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</si>
  <si>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</si>
  <si>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</si>
  <si>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</si>
  <si>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</si>
  <si>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</si>
  <si>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</si>
  <si>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</si>
  <si>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</si>
  <si>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</si>
  <si>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</si>
  <si>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</si>
  <si>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</si>
  <si>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</si>
  <si>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</si>
  <si>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</si>
  <si>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</si>
  <si>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</si>
  <si>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</si>
  <si>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</si>
  <si>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</si>
  <si>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</si>
  <si>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</si>
  <si>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</si>
  <si>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</si>
  <si>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</si>
  <si>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</si>
  <si>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</si>
  <si>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</si>
  <si>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</si>
  <si>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</si>
  <si>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</si>
  <si>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</si>
  <si>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</si>
  <si>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</si>
  <si>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</si>
  <si>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</si>
  <si>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</si>
  <si>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</si>
  <si>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</si>
  <si>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</si>
  <si>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</si>
  <si>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</si>
  <si>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</si>
  <si>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</si>
  <si>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</si>
  <si>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</si>
  <si>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</si>
  <si>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</si>
  <si>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</si>
  <si>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</si>
  <si>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</si>
  <si>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</si>
  <si>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</si>
  <si>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</si>
  <si>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</si>
  <si>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</si>
  <si>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</si>
  <si>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</si>
  <si>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</si>
  <si>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矢板市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</si>
  <si>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</si>
  <si>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</si>
  <si>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</si>
  <si>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</si>
  <si>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</si>
  <si>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</si>
  <si>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</si>
  <si>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</si>
  <si>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</si>
  <si>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</si>
  <si>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</si>
  <si>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</si>
  <si>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経営状況について、①収益的収支比率は、平成２８年度から営業外収益の減少や人事異動に伴う人件費の増加により、さがっている。
　④企業債残高対事業規模比率は、平成２７年度から右肩下がりになっており、類似団体平均値と比較すると低い値となっている。しかし、今後も投資事業を実施し、令和１０年度頃からは管渠の更新も入ってくる見込みであるため、起債借入は継続することとなる。
　⑤経費回収率は、ほぼ１００％をキープしていることから、現在は下水道使用料で経費を賄えている状況と言えるが、今後の財源確保のためには、更に経費の削減と下水道への接続の促進が必要である。また、この指標には含まれていないものの、不明水対策を推進しその処理費を削減していくことが経営改善のための必要不可欠な措置である。
　⑥汚水処理原価は、類似団体平均値と比較すると低いものとなっている。しかし、今後老朽化による維持管理費の増大が見込まれることから、接続率の向上による有収水量を増加させる取組など経営改善の努力は継続していく。
　⑦施設利用率は、全国平均及び類似団体平均値と比較すると低い状況であるため、継続的に接続率の向上と処理区域の拡大に努めていく必要がある。
　⑧水洗化率は、平成２６年度から見ると増加はしているものの、全国平均及び類似団体平均値と比較すると低い状況である。今後も安定した維持管理等を図るための貴重な財源確保のために、水洗化の促進を図っていく必要がある。
</t>
    <rPh sb="20" eb="22">
      <t>ヘイセイ</t>
    </rPh>
    <rPh sb="24" eb="26">
      <t>ネンド</t>
    </rPh>
    <rPh sb="28" eb="31">
      <t>エイギョウガイ</t>
    </rPh>
    <rPh sb="31" eb="33">
      <t>シュウエキ</t>
    </rPh>
    <rPh sb="34" eb="36">
      <t>ゲンショウ</t>
    </rPh>
    <rPh sb="37" eb="39">
      <t>ジンジ</t>
    </rPh>
    <rPh sb="39" eb="41">
      <t>イドウ</t>
    </rPh>
    <rPh sb="42" eb="43">
      <t>トモナ</t>
    </rPh>
    <rPh sb="44" eb="47">
      <t>ジンケンヒ</t>
    </rPh>
    <rPh sb="48" eb="50">
      <t>ゾウカ</t>
    </rPh>
    <rPh sb="137" eb="139">
      <t>レイワ</t>
    </rPh>
    <rPh sb="141" eb="142">
      <t>ネン</t>
    </rPh>
    <phoneticPr fontId="16"/>
  </si>
  <si>
    <t>　水処理センターにおいては、平成３年度から供用開始し２０年以上経年している施設であるため機器及び建物等の老朽化が進んでいる。
　現在ストックマネジメント計画を策定中であり、今後の改築更新計画を図っていく。
　管渠においては、令和１０年度頃に耐用年数を迎えるため、計画的な更新を進めていく必要がある。</t>
    <rPh sb="112" eb="114">
      <t>レイワ</t>
    </rPh>
    <rPh sb="116" eb="117">
      <t>ネン</t>
    </rPh>
    <phoneticPr fontId="16"/>
  </si>
  <si>
    <t>　今後も投資事業である「下水道管渠築造事業」、「水処理センター建設事業（更新事業）」を進めていくために、より健全な経営を行っていく必要がある。特に、前述したように令和１０年度頃からは耐用年数を迎える管渠の更新事業が発生することから、財源を適切に確保していきたい。
　経営の健全化を図るため、令和３年４月1日に使用料の改定を行う予定である。
　なお、経営戦略については策定済みである。</t>
    <rPh sb="81" eb="83">
      <t>レイワ</t>
    </rPh>
    <rPh sb="145" eb="147">
      <t>レイワ</t>
    </rPh>
    <rPh sb="148" eb="149">
      <t>ネン</t>
    </rPh>
    <rPh sb="150" eb="151">
      <t>ガツ</t>
    </rPh>
    <rPh sb="152" eb="153">
      <t>ニチ</t>
    </rPh>
    <rPh sb="154" eb="157">
      <t>シヨウリョウ</t>
    </rPh>
    <rPh sb="158" eb="160">
      <t>カイテイ</t>
    </rPh>
    <rPh sb="161" eb="162">
      <t>オコナ</t>
    </rPh>
    <rPh sb="163" eb="165">
      <t>ヨテイ</t>
    </rPh>
    <rPh sb="174" eb="176">
      <t>ケイエイ</t>
    </rPh>
    <rPh sb="176" eb="178">
      <t>センリャク</t>
    </rPh>
    <rPh sb="183" eb="185">
      <t>サクテイ</t>
    </rPh>
    <rPh sb="185" eb="186">
      <t>ズ</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</si>
</sst>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03-4A8B-AA8F-269F9BE82C1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F503-4A8B-AA8F-269F9BE82C1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44.36</c:v>
                </c:pt>
                <c:pt idx="1">
                  <c:v>42.61</c:v>
                </c:pt>
                <c:pt idx="2">
                  <c:v>46.69</c:v>
                </c:pt>
                <c:pt idx="3">
                  <c:v>45.69</c:v>
                </c:pt>
                <c:pt idx="4">
                  <c:v>47.01</c:v>
                </c:pt>
              </c:numCache>
            </c:numRef>
          </c:val>
          <c:extLst>
            <c:ext xmlns:c16="http://schemas.microsoft.com/office/drawing/2014/chart" uri="{C3380CC4-5D6E-409C-BE32-E72D297353CC}">
              <c16:uniqueId val="{00000000-3FEC-48CD-8FB6-BBFF4ED043D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3FEC-48CD-8FB6-BBFF4ED043D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80.33</c:v>
                </c:pt>
                <c:pt idx="1">
                  <c:v>80.56</c:v>
                </c:pt>
                <c:pt idx="2">
                  <c:v>79.290000000000006</c:v>
                </c:pt>
                <c:pt idx="3">
                  <c:v>81.099999999999994</c:v>
                </c:pt>
                <c:pt idx="4">
                  <c:v>81.849999999999994</c:v>
                </c:pt>
              </c:numCache>
            </c:numRef>
          </c:val>
          <c:extLst>
            <c:ext xmlns:c16="http://schemas.microsoft.com/office/drawing/2014/chart" uri="{C3380CC4-5D6E-409C-BE32-E72D297353CC}">
              <c16:uniqueId val="{00000000-79FE-4D28-B9B4-1D2F9027863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79FE-4D28-B9B4-1D2F9027863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95.8</c:v>
                </c:pt>
                <c:pt idx="1">
                  <c:v>95.96</c:v>
                </c:pt>
                <c:pt idx="2">
                  <c:v>93.28</c:v>
                </c:pt>
                <c:pt idx="3">
                  <c:v>91.41</c:v>
                </c:pt>
                <c:pt idx="4">
                  <c:v>90.39</c:v>
                </c:pt>
              </c:numCache>
            </c:numRef>
          </c:val>
          <c:extLst>
            <c:ext xmlns:c16="http://schemas.microsoft.com/office/drawing/2014/chart" uri="{C3380CC4-5D6E-409C-BE32-E72D297353CC}">
              <c16:uniqueId val="{00000000-5522-4E2A-9158-77B26D06B62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22-4E2A-9158-77B26D06B62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FB-4D6B-A6CC-761919F00A0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FB-4D6B-A6CC-761919F00A0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12-422B-B419-2F0D16FDD88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12-422B-B419-2F0D16FDD88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6C-4F08-91CF-52151FE01BD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6C-4F08-91CF-52151FE01BD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87-4571-8382-56A2AA7A7C6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87-4571-8382-56A2AA7A7C6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24.81</c:v>
                </c:pt>
                <c:pt idx="1">
                  <c:v>49.1</c:v>
                </c:pt>
                <c:pt idx="2">
                  <c:v>35.68</c:v>
                </c:pt>
                <c:pt idx="3">
                  <c:v>29.23</c:v>
                </c:pt>
                <c:pt idx="4">
                  <c:v>17.84</c:v>
                </c:pt>
              </c:numCache>
            </c:numRef>
          </c:val>
          <c:extLst>
            <c:ext xmlns:c16="http://schemas.microsoft.com/office/drawing/2014/chart" uri="{C3380CC4-5D6E-409C-BE32-E72D297353CC}">
              <c16:uniqueId val="{00000000-5260-43EE-9828-F7035C68E75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5260-43EE-9828-F7035C68E75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107.86</c:v>
                </c:pt>
                <c:pt idx="1">
                  <c:v>99.98</c:v>
                </c:pt>
                <c:pt idx="2">
                  <c:v>100.04</c:v>
                </c:pt>
                <c:pt idx="3">
                  <c:v>95</c:v>
                </c:pt>
                <c:pt idx="4">
                  <c:v>90.15</c:v>
                </c:pt>
              </c:numCache>
            </c:numRef>
          </c:val>
          <c:extLst>
            <c:ext xmlns:c16="http://schemas.microsoft.com/office/drawing/2014/chart" uri="{C3380CC4-5D6E-409C-BE32-E72D297353CC}">
              <c16:uniqueId val="{00000000-60AE-4046-B80C-E574EAE680E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60AE-4046-B80C-E574EAE680E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162</c:v>
                </c:pt>
                <c:pt idx="2">
                  <c:v>161</c:v>
                </c:pt>
                <c:pt idx="3">
                  <c:v>169.45</c:v>
                </c:pt>
                <c:pt idx="4">
                  <c:v>178.48</c:v>
                </c:pt>
              </c:numCache>
            </c:numRef>
          </c:val>
          <c:extLst>
            <c:ext xmlns:c16="http://schemas.microsoft.com/office/drawing/2014/chart" uri="{C3380CC4-5D6E-409C-BE32-E72D297353CC}">
              <c16:uniqueId val="{00000000-F07D-42C4-941B-B6F25AA1961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F07D-42C4-941B-B6F25AA1961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115" zoomScaleNormal="11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矢板市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32532</v>
      </c>
      <c r="AM8" s="50"/>
      <c r="AN8" s="50"/>
      <c r="AO8" s="50"/>
      <c r="AP8" s="50"/>
      <c r="AQ8" s="50"/>
      <c r="AR8" s="50"/>
      <c r="AS8" s="50"/>
      <c r="AT8" s="45">
        <f>データ!T6</f>
        <v>170.46</v>
      </c>
      <c r="AU8" s="45"/>
      <c r="AV8" s="45"/>
      <c r="AW8" s="45"/>
      <c r="AX8" s="45"/>
      <c r="AY8" s="45"/>
      <c r="AZ8" s="45"/>
      <c r="BA8" s="45"/>
      <c r="BB8" s="45">
        <f>データ!U6</f>
        <v>190.85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37.74</v>
      </c>
      <c r="Q10" s="45"/>
      <c r="R10" s="45"/>
      <c r="S10" s="45"/>
      <c r="T10" s="45"/>
      <c r="U10" s="45"/>
      <c r="V10" s="45"/>
      <c r="W10" s="45">
        <f>データ!Q6</f>
        <v>82.62</v>
      </c>
      <c r="X10" s="45"/>
      <c r="Y10" s="45"/>
      <c r="Z10" s="45"/>
      <c r="AA10" s="45"/>
      <c r="AB10" s="45"/>
      <c r="AC10" s="45"/>
      <c r="AD10" s="50">
        <f>データ!R6</f>
        <v>2700</v>
      </c>
      <c r="AE10" s="50"/>
      <c r="AF10" s="50"/>
      <c r="AG10" s="50"/>
      <c r="AH10" s="50"/>
      <c r="AI10" s="50"/>
      <c r="AJ10" s="50"/>
      <c r="AK10" s="2"/>
      <c r="AL10" s="50">
        <f>データ!V6</f>
        <v>12190</v>
      </c>
      <c r="AM10" s="50"/>
      <c r="AN10" s="50"/>
      <c r="AO10" s="50"/>
      <c r="AP10" s="50"/>
      <c r="AQ10" s="50"/>
      <c r="AR10" s="50"/>
      <c r="AS10" s="50"/>
      <c r="AT10" s="45">
        <f>データ!W6</f>
        <v>4.78</v>
      </c>
      <c r="AU10" s="45"/>
      <c r="AV10" s="45"/>
      <c r="AW10" s="45"/>
      <c r="AX10" s="45"/>
      <c r="AY10" s="45"/>
      <c r="AZ10" s="45"/>
      <c r="BA10" s="45"/>
      <c r="BB10" s="45">
        <f>データ!X6</f>
        <v>2550.21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111</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abZZAwo4+CPHedDM31H7b0u1FbiICwLKbAoU9iY5v3TohT3XYE1jzvct/Y9UYYel3w9y5tqt7VH88u+wuymww==" saltValue="sIjK0YxBQBkMfWv5keDUb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92118</v>
      </c>
      <c r="D6" s="33">
        <f t="shared" si="3"/>
        <v>47</v>
      </c>
      <c r="E6" s="33">
        <f t="shared" si="3"/>
        <v>17</v>
      </c>
      <c r="F6" s="33">
        <f t="shared" si="3"/>
        <v>1</v>
      </c>
      <c r="G6" s="33">
        <f t="shared" si="3"/>
        <v>0</v>
      </c>
      <c r="H6" s="33" t="str">
        <f t="shared" si="3"/>
        <v>栃木県　矢板市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37.74</v>
      </c>
      <c r="Q6" s="34">
        <f t="shared" si="3"/>
        <v>82.62</v>
      </c>
      <c r="R6" s="34">
        <f t="shared" si="3"/>
        <v>2700</v>
      </c>
      <c r="S6" s="34">
        <f t="shared" si="3"/>
        <v>32532</v>
      </c>
      <c r="T6" s="34">
        <f t="shared" si="3"/>
        <v>170.46</v>
      </c>
      <c r="U6" s="34">
        <f t="shared" si="3"/>
        <v>190.85</v>
      </c>
      <c r="V6" s="34">
        <f t="shared" si="3"/>
        <v>12190</v>
      </c>
      <c r="W6" s="34">
        <f t="shared" si="3"/>
        <v>4.78</v>
      </c>
      <c r="X6" s="34">
        <f t="shared" si="3"/>
        <v>2550.21</v>
      </c>
      <c r="Y6" s="35">
        <f>IF(Y7="",NA(),Y7)</f>
        <v>95.8</v>
      </c>
      <c r="Z6" s="35">
        <f t="shared" ref="Z6:AH6" si="4">IF(Z7="",NA(),Z7)</f>
        <v>95.96</v>
      </c>
      <c r="AA6" s="35">
        <f t="shared" si="4"/>
        <v>93.28</v>
      </c>
      <c r="AB6" s="35">
        <f t="shared" si="4"/>
        <v>91.41</v>
      </c>
      <c r="AC6" s="35">
        <f t="shared" si="4"/>
        <v>90.39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24.81</v>
      </c>
      <c r="BG6" s="35">
        <f t="shared" ref="BG6:BO6" si="7">IF(BG7="",NA(),BG7)</f>
        <v>49.1</v>
      </c>
      <c r="BH6" s="35">
        <f t="shared" si="7"/>
        <v>35.68</v>
      </c>
      <c r="BI6" s="35">
        <f t="shared" si="7"/>
        <v>29.23</v>
      </c>
      <c r="BJ6" s="35">
        <f t="shared" si="7"/>
        <v>17.84</v>
      </c>
      <c r="BK6" s="35">
        <f t="shared" si="7"/>
        <v>1136.5</v>
      </c>
      <c r="BL6" s="35">
        <f t="shared" si="7"/>
        <v>1118.56</v>
      </c>
      <c r="BM6" s="35">
        <f t="shared" si="7"/>
        <v>1111.31</v>
      </c>
      <c r="BN6" s="35">
        <f t="shared" si="7"/>
        <v>966.33</v>
      </c>
      <c r="BO6" s="35">
        <f t="shared" si="7"/>
        <v>958.81</v>
      </c>
      <c r="BP6" s="34" t="str">
        <f>IF(BP7="","",IF(BP7="-","【-】","【"&amp;SUBSTITUTE(TEXT(BP7,"#,##0.00"),"-","△")&amp;"】"))</f>
        <v>【682.78】</v>
      </c>
      <c r="BQ6" s="35">
        <f>IF(BQ7="",NA(),BQ7)</f>
        <v>107.86</v>
      </c>
      <c r="BR6" s="35">
        <f t="shared" ref="BR6:BZ6" si="8">IF(BR7="",NA(),BR7)</f>
        <v>99.98</v>
      </c>
      <c r="BS6" s="35">
        <f t="shared" si="8"/>
        <v>100.04</v>
      </c>
      <c r="BT6" s="35">
        <f t="shared" si="8"/>
        <v>95</v>
      </c>
      <c r="BU6" s="35">
        <f t="shared" si="8"/>
        <v>90.15</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150</v>
      </c>
      <c r="CC6" s="35">
        <f t="shared" ref="CC6:CK6" si="9">IF(CC7="",NA(),CC7)</f>
        <v>162</v>
      </c>
      <c r="CD6" s="35">
        <f t="shared" si="9"/>
        <v>161</v>
      </c>
      <c r="CE6" s="35">
        <f t="shared" si="9"/>
        <v>169.45</v>
      </c>
      <c r="CF6" s="35">
        <f t="shared" si="9"/>
        <v>178.48</v>
      </c>
      <c r="CG6" s="35">
        <f t="shared" si="9"/>
        <v>217.82</v>
      </c>
      <c r="CH6" s="35">
        <f t="shared" si="9"/>
        <v>215.28</v>
      </c>
      <c r="CI6" s="35">
        <f t="shared" si="9"/>
        <v>207.96</v>
      </c>
      <c r="CJ6" s="35">
        <f t="shared" si="9"/>
        <v>194.31</v>
      </c>
      <c r="CK6" s="35">
        <f t="shared" si="9"/>
        <v>190.99</v>
      </c>
      <c r="CL6" s="34" t="str">
        <f>IF(CL7="","",IF(CL7="-","【-】","【"&amp;SUBSTITUTE(TEXT(CL7,"#,##0.00"),"-","△")&amp;"】"))</f>
        <v>【136.86】</v>
      </c>
      <c r="CM6" s="35">
        <f>IF(CM7="",NA(),CM7)</f>
        <v>44.36</v>
      </c>
      <c r="CN6" s="35">
        <f t="shared" ref="CN6:CV6" si="10">IF(CN7="",NA(),CN7)</f>
        <v>42.61</v>
      </c>
      <c r="CO6" s="35">
        <f t="shared" si="10"/>
        <v>46.69</v>
      </c>
      <c r="CP6" s="35">
        <f t="shared" si="10"/>
        <v>45.69</v>
      </c>
      <c r="CQ6" s="35">
        <f t="shared" si="10"/>
        <v>47.01</v>
      </c>
      <c r="CR6" s="35">
        <f t="shared" si="10"/>
        <v>54.44</v>
      </c>
      <c r="CS6" s="35">
        <f t="shared" si="10"/>
        <v>54.67</v>
      </c>
      <c r="CT6" s="35">
        <f t="shared" si="10"/>
        <v>53.51</v>
      </c>
      <c r="CU6" s="35">
        <f t="shared" si="10"/>
        <v>53.5</v>
      </c>
      <c r="CV6" s="35">
        <f t="shared" si="10"/>
        <v>52.58</v>
      </c>
      <c r="CW6" s="34" t="str">
        <f>IF(CW7="","",IF(CW7="-","【-】","【"&amp;SUBSTITUTE(TEXT(CW7,"#,##0.00"),"-","△")&amp;"】"))</f>
        <v>【58.98】</v>
      </c>
      <c r="CX6" s="35">
        <f>IF(CX7="",NA(),CX7)</f>
        <v>80.33</v>
      </c>
      <c r="CY6" s="35">
        <f t="shared" ref="CY6:DG6" si="11">IF(CY7="",NA(),CY7)</f>
        <v>80.56</v>
      </c>
      <c r="CZ6" s="35">
        <f t="shared" si="11"/>
        <v>79.290000000000006</v>
      </c>
      <c r="DA6" s="35">
        <f t="shared" si="11"/>
        <v>81.099999999999994</v>
      </c>
      <c r="DB6" s="35">
        <f t="shared" si="11"/>
        <v>81.849999999999994</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92118</v>
      </c>
      <c r="D7" s="37">
        <v>47</v>
      </c>
      <c r="E7" s="37">
        <v>17</v>
      </c>
      <c r="F7" s="37">
        <v>1</v>
      </c>
      <c r="G7" s="37">
        <v>0</v>
      </c>
      <c r="H7" s="37" t="s">
        <v>98</v>
      </c>
      <c r="I7" s="37" t="s">
        <v>99</v>
      </c>
      <c r="J7" s="37" t="s">
        <v>100</v>
      </c>
      <c r="K7" s="37" t="s">
        <v>101</v>
      </c>
      <c r="L7" s="37" t="s">
        <v>102</v>
      </c>
      <c r="M7" s="37" t="s">
        <v>103</v>
      </c>
      <c r="N7" s="38" t="s">
        <v>104</v>
      </c>
      <c r="O7" s="38" t="s">
        <v>105</v>
      </c>
      <c r="P7" s="38">
        <v>37.74</v>
      </c>
      <c r="Q7" s="38">
        <v>82.62</v>
      </c>
      <c r="R7" s="38">
        <v>2700</v>
      </c>
      <c r="S7" s="38">
        <v>32532</v>
      </c>
      <c r="T7" s="38">
        <v>170.46</v>
      </c>
      <c r="U7" s="38">
        <v>190.85</v>
      </c>
      <c r="V7" s="38">
        <v>12190</v>
      </c>
      <c r="W7" s="38">
        <v>4.78</v>
      </c>
      <c r="X7" s="38">
        <v>2550.21</v>
      </c>
      <c r="Y7" s="38">
        <v>95.8</v>
      </c>
      <c r="Z7" s="38">
        <v>95.96</v>
      </c>
      <c r="AA7" s="38">
        <v>93.28</v>
      </c>
      <c r="AB7" s="38">
        <v>91.41</v>
      </c>
      <c r="AC7" s="38">
        <v>90.39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24.81</v>
      </c>
      <c r="BG7" s="38">
        <v>49.1</v>
      </c>
      <c r="BH7" s="38">
        <v>35.68</v>
      </c>
      <c r="BI7" s="38">
        <v>29.23</v>
      </c>
      <c r="BJ7" s="38">
        <v>17.84</v>
      </c>
      <c r="BK7" s="38">
        <v>1136.5</v>
      </c>
      <c r="BL7" s="38">
        <v>1118.56</v>
      </c>
      <c r="BM7" s="38">
        <v>1111.31</v>
      </c>
      <c r="BN7" s="38">
        <v>966.33</v>
      </c>
      <c r="BO7" s="38">
        <v>958.81</v>
      </c>
      <c r="BP7" s="38">
        <v>682.78</v>
      </c>
      <c r="BQ7" s="38">
        <v>107.86</v>
      </c>
      <c r="BR7" s="38">
        <v>99.98</v>
      </c>
      <c r="BS7" s="38">
        <v>100.04</v>
      </c>
      <c r="BT7" s="38">
        <v>95</v>
      </c>
      <c r="BU7" s="38">
        <v>90.15</v>
      </c>
      <c r="BV7" s="38">
        <v>71.650000000000006</v>
      </c>
      <c r="BW7" s="38">
        <v>72.33</v>
      </c>
      <c r="BX7" s="38">
        <v>75.540000000000006</v>
      </c>
      <c r="BY7" s="38">
        <v>81.739999999999995</v>
      </c>
      <c r="BZ7" s="38">
        <v>82.88</v>
      </c>
      <c r="CA7" s="38">
        <v>100.91</v>
      </c>
      <c r="CB7" s="38">
        <v>150</v>
      </c>
      <c r="CC7" s="38">
        <v>162</v>
      </c>
      <c r="CD7" s="38">
        <v>161</v>
      </c>
      <c r="CE7" s="38">
        <v>169.45</v>
      </c>
      <c r="CF7" s="38">
        <v>178.48</v>
      </c>
      <c r="CG7" s="38">
        <v>217.82</v>
      </c>
      <c r="CH7" s="38">
        <v>215.28</v>
      </c>
      <c r="CI7" s="38">
        <v>207.96</v>
      </c>
      <c r="CJ7" s="38">
        <v>194.31</v>
      </c>
      <c r="CK7" s="38">
        <v>190.99</v>
      </c>
      <c r="CL7" s="38">
        <v>136.86000000000001</v>
      </c>
      <c r="CM7" s="38">
        <v>44.36</v>
      </c>
      <c r="CN7" s="38">
        <v>42.61</v>
      </c>
      <c r="CO7" s="38">
        <v>46.69</v>
      </c>
      <c r="CP7" s="38">
        <v>45.69</v>
      </c>
      <c r="CQ7" s="38">
        <v>47.01</v>
      </c>
      <c r="CR7" s="38">
        <v>54.44</v>
      </c>
      <c r="CS7" s="38">
        <v>54.67</v>
      </c>
      <c r="CT7" s="38">
        <v>53.51</v>
      </c>
      <c r="CU7" s="38">
        <v>53.5</v>
      </c>
      <c r="CV7" s="38">
        <v>52.58</v>
      </c>
      <c r="CW7" s="38">
        <v>58.98</v>
      </c>
      <c r="CX7" s="38">
        <v>80.33</v>
      </c>
      <c r="CY7" s="38">
        <v>80.56</v>
      </c>
      <c r="CZ7" s="38">
        <v>79.290000000000006</v>
      </c>
      <c r="DA7" s="38">
        <v>81.099999999999994</v>
      </c>
      <c r="DB7" s="38">
        <v>81.849999999999994</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2020-02-03T08:04:36Z</cp:lastPrinted>
  <dcterms:created xsi:type="dcterms:W3CDTF">2019-12-05T05:02:16Z</dcterms:created>
  <dcterms:modified xsi:type="dcterms:W3CDTF">2020-02-26T23:13:02Z</dcterms:modified>
  <cp:category/>
</cp:coreProperties>
</file>