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DybaVf6SLi7DFXi63wMyfAxORyGf6LothZcdGtGCS0RN0VTLCdPRrWOya4MzknKizwqZMLU/VcKvxNLpYs2prg==" workbookSaltValue="/mn8GAdFAZXICzeSLafFRA==" workbookSpinCount="100000" lockStructure="1"/>
  <bookViews>
    <workbookView xWindow="0" yWindow="0" windowWidth="21600" windowHeight="951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<sst xmlns="http://schemas.openxmlformats.org/spreadsheetml/2006/main" count="236" uniqueCount="117">
  <si>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</si>
  <si>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</si>
  <si>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</si>
  <si>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</si>
  <si>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</si>
  <si>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</si>
  <si>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</si>
  <si>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</si>
  <si>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</si>
  <si>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</si>
  <si>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</si>
  <si>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</si>
  <si>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</si>
  <si>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</si>
  <si>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</si>
  <si>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</si>
  <si>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</si>
  <si>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</si>
  <si>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</si>
  <si>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</si>
  <si>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</si>
  <si>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</si>
  <si>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</si>
  <si>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</si>
  <si>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</si>
  <si>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</si>
  <si>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</si>
  <si>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</si>
  <si>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</si>
  <si>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</si>
  <si>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</si>
  <si>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</si>
  <si>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</si>
  <si>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</si>
  <si>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</si>
  <si>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</si>
  <si>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</si>
  <si>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</si>
  <si>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</si>
  <si>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</si>
  <si>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</si>
  <si>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</si>
  <si>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</si>
  <si>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</si>
  <si>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</si>
  <si>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</si>
  <si>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</si>
  <si>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</si>
  <si>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</si>
  <si>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</si>
  <si>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</si>
  <si>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</si>
  <si>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</si>
  <si>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</si>
  <si>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</si>
  <si>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</si>
  <si>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</si>
  <si>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</si>
  <si>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</si>
  <si>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</si>
  <si>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</si>
  <si>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</si>
  <si>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</si>
  <si>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</si>
  <si>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</si>
  <si>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</si>
  <si>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</si>
  <si>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</si>
  <si>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</si>
  <si>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</si>
  <si>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</si>
  <si>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</si>
  <si>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</si>
  <si>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</si>
  <si>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</si>
  <si>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</si>
  <si>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</si>
  <si>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</si>
  <si>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</si>
  <si>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</si>
  <si>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</si>
  <si>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</si>
  <si>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</si>
  <si>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</si>
  <si>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</si>
  <si>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</si>
  <si>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</si>
  <si>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</si>
  <si>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</si>
  <si>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</si>
  <si>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</si>
  <si>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</si>
  <si>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</si>
  <si>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</si>
  <si>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</si>
  <si>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</si>
  <si>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</si>
  <si>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</si>
  <si>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</si>
  <si>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</si>
  <si>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</si>
  <si>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</si>
  <si>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</si>
  <si>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</si>
  <si>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</si>
  <si>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</si>
  <si>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</si>
  <si>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</si>
  <si>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</si>
  <si>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</si>
  <si>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</si>
  <si>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</si>
  <si>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</si>
  <si>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</si>
  <si>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水処理センターは、平成3年度の供用開始から約30年が経過し機器及び建物等の老朽化が進んでいる。
現在ストックマネジメント計画を策定中であり、それに基づいた改築更新計画を図っていく。
管渠においても、令和10年度ごろに耐用年数を順次迎えるため、計画的な更新が必要である。</t>
    <rPh sb="0" eb="1">
      <t>ミズ</t>
    </rPh>
    <rPh sb="1" eb="3">
      <t>ショリ</t>
    </rPh>
    <rPh sb="9" eb="11">
      <t>ヘイセイ</t>
    </rPh>
    <rPh sb="12" eb="14">
      <t>ネンド</t>
    </rPh>
    <rPh sb="15" eb="17">
      <t>キョウヨウ</t>
    </rPh>
    <rPh sb="17" eb="19">
      <t>カイシ</t>
    </rPh>
    <rPh sb="21" eb="22">
      <t>ヤク</t>
    </rPh>
    <rPh sb="24" eb="25">
      <t>ネン</t>
    </rPh>
    <rPh sb="26" eb="28">
      <t>ケイカ</t>
    </rPh>
    <rPh sb="29" eb="31">
      <t>キキ</t>
    </rPh>
    <rPh sb="31" eb="32">
      <t>オヨ</t>
    </rPh>
    <rPh sb="33" eb="35">
      <t>タテモノ</t>
    </rPh>
    <rPh sb="35" eb="36">
      <t>ナド</t>
    </rPh>
    <rPh sb="37" eb="38">
      <t>ロウ</t>
    </rPh>
    <rPh sb="38" eb="39">
      <t>ク</t>
    </rPh>
    <rPh sb="39" eb="40">
      <t>カ</t>
    </rPh>
    <rPh sb="41" eb="42">
      <t>スス</t>
    </rPh>
    <rPh sb="48" eb="50">
      <t>ゲンザイ</t>
    </rPh>
    <rPh sb="60" eb="62">
      <t>ケイカク</t>
    </rPh>
    <rPh sb="63" eb="66">
      <t>サクテイチュウ</t>
    </rPh>
    <rPh sb="73" eb="74">
      <t>モト</t>
    </rPh>
    <rPh sb="77" eb="79">
      <t>カイチク</t>
    </rPh>
    <rPh sb="79" eb="81">
      <t>コウシン</t>
    </rPh>
    <rPh sb="81" eb="83">
      <t>ケイカク</t>
    </rPh>
    <rPh sb="84" eb="85">
      <t>ハカ</t>
    </rPh>
    <rPh sb="91" eb="93">
      <t>カンキョ</t>
    </rPh>
    <rPh sb="99" eb="101">
      <t>レイワ</t>
    </rPh>
    <rPh sb="103" eb="105">
      <t>ネンド</t>
    </rPh>
    <rPh sb="108" eb="110">
      <t>タイヨウ</t>
    </rPh>
    <rPh sb="110" eb="112">
      <t>ネンスウ</t>
    </rPh>
    <rPh sb="113" eb="115">
      <t>ジュンジ</t>
    </rPh>
    <rPh sb="115" eb="116">
      <t>ムカ</t>
    </rPh>
    <rPh sb="121" eb="124">
      <t>ケイカクテキ</t>
    </rPh>
    <rPh sb="125" eb="127">
      <t>コウシン</t>
    </rPh>
    <rPh sb="128" eb="130">
      <t>ヒツヨウ</t>
    </rPh>
    <phoneticPr fontId="4"/>
  </si>
  <si>
    <t>今後も投資的事業である「下水道管渠築造工事」「水処理センター建設事業（更新）」を計画的に進めていくため、より健全な経営に努めていかなくてはいけない。
令和２年度からは、公営企業法適用により柔軟な経営が行えるようになったが、経営戦略の見直し等を行い、更なる経費の削減、接続者の増加、使用料の改定等により財源の確保に努めていく。</t>
    <rPh sb="0" eb="2">
      <t>コンゴ</t>
    </rPh>
    <rPh sb="3" eb="6">
      <t>トウシテキ</t>
    </rPh>
    <rPh sb="6" eb="8">
      <t>ジギョウ</t>
    </rPh>
    <rPh sb="12" eb="15">
      <t>ゲスイドウ</t>
    </rPh>
    <rPh sb="15" eb="17">
      <t>カンキョ</t>
    </rPh>
    <rPh sb="17" eb="19">
      <t>チクゾウ</t>
    </rPh>
    <rPh sb="19" eb="21">
      <t>コウジ</t>
    </rPh>
    <rPh sb="23" eb="24">
      <t>ミズ</t>
    </rPh>
    <rPh sb="24" eb="26">
      <t>ショリ</t>
    </rPh>
    <rPh sb="30" eb="32">
      <t>ケンセツ</t>
    </rPh>
    <rPh sb="32" eb="34">
      <t>ジギョウ</t>
    </rPh>
    <rPh sb="35" eb="37">
      <t>コウシン</t>
    </rPh>
    <rPh sb="40" eb="43">
      <t>ケイカクテキ</t>
    </rPh>
    <rPh sb="44" eb="45">
      <t>スス</t>
    </rPh>
    <rPh sb="54" eb="56">
      <t>ケンゼン</t>
    </rPh>
    <rPh sb="57" eb="59">
      <t>ケイエイ</t>
    </rPh>
    <rPh sb="60" eb="61">
      <t>ツト</t>
    </rPh>
    <rPh sb="75" eb="77">
      <t>レイワ</t>
    </rPh>
    <rPh sb="78" eb="80">
      <t>ネンド</t>
    </rPh>
    <rPh sb="84" eb="86">
      <t>コウエイ</t>
    </rPh>
    <rPh sb="86" eb="88">
      <t>キギョウ</t>
    </rPh>
    <rPh sb="88" eb="89">
      <t>ホウ</t>
    </rPh>
    <rPh sb="89" eb="91">
      <t>テキヨウ</t>
    </rPh>
    <rPh sb="94" eb="96">
      <t>ジュウナン</t>
    </rPh>
    <rPh sb="97" eb="99">
      <t>ケイエイ</t>
    </rPh>
    <rPh sb="100" eb="101">
      <t>オコナ</t>
    </rPh>
    <rPh sb="124" eb="125">
      <t>サラ</t>
    </rPh>
    <rPh sb="127" eb="129">
      <t>ケイヒ</t>
    </rPh>
    <rPh sb="130" eb="132">
      <t>サクゲン</t>
    </rPh>
    <rPh sb="133" eb="135">
      <t>セツゾク</t>
    </rPh>
    <rPh sb="135" eb="136">
      <t>シャ</t>
    </rPh>
    <rPh sb="137" eb="139">
      <t>ゾウカ</t>
    </rPh>
    <rPh sb="140" eb="143">
      <t>シヨウリョウ</t>
    </rPh>
    <rPh sb="144" eb="146">
      <t>カイテイ</t>
    </rPh>
    <rPh sb="146" eb="147">
      <t>ナド</t>
    </rPh>
    <phoneticPr fontId="4"/>
  </si>
  <si>
    <t>①収益的収支比率は、平成28年度から営業外収益の減少や人事異動に伴う人件費の増加により下がっていたが、令和元年度においては増加となった。これは公営企業法適用による打ち切り決算を行ったため、一時的に数値が改善したものである。
④企業債残高対事業規模比率は、類似団体平均値と比較すると低いものとなっているが、今後はストックマネジメント計画による管渠・施設の更新等を実施する予定であるため、起債の借入は継続することとなる。
⑤経費回収率は、年々減少していたが、令和元年度においては、公営企業法適用による打ち切り決算により増加となった。今後は、安定的な経営に資するため、更なる経費の削減と使用料の改定による収入の確保を図る必要がある。
⑥汚水処理原価は、類似団体平均値と比較すると低いものとなっているが、接続率はまだ高いと言えず、今後老朽化による維持管理費の増大が見込まれることから、水洗化率向上に向けた施策が必要である。
⑦施設利用率は、全国平均及び類似団体と比較し低い状況であるため、今後も接続率の向上と処理区域の拡大に努める必要がある。
⑧水洗化率は、増加傾向にあるものの全国平均及び類似団体平均と比較して低いものとなっているため、今後も普及啓発活動等を推進する必要がある。</t>
    <rPh sb="10" eb="12">
      <t>ヘイセイ</t>
    </rPh>
    <rPh sb="14" eb="16">
      <t>ネンド</t>
    </rPh>
    <rPh sb="18" eb="21">
      <t>エイギョウガイ</t>
    </rPh>
    <rPh sb="21" eb="23">
      <t>シュウエキ</t>
    </rPh>
    <rPh sb="24" eb="26">
      <t>ゲンショウ</t>
    </rPh>
    <rPh sb="27" eb="29">
      <t>ジンジ</t>
    </rPh>
    <rPh sb="29" eb="31">
      <t>イドウ</t>
    </rPh>
    <rPh sb="32" eb="33">
      <t>トモナ</t>
    </rPh>
    <rPh sb="34" eb="37">
      <t>ジンケンヒ</t>
    </rPh>
    <rPh sb="38" eb="40">
      <t>ゾウカ</t>
    </rPh>
    <rPh sb="43" eb="44">
      <t>サ</t>
    </rPh>
    <rPh sb="51" eb="53">
      <t>レイワ</t>
    </rPh>
    <rPh sb="53" eb="55">
      <t>ガンネン</t>
    </rPh>
    <rPh sb="55" eb="56">
      <t>ド</t>
    </rPh>
    <rPh sb="61" eb="63">
      <t>ゾウカ</t>
    </rPh>
    <rPh sb="71" eb="73">
      <t>コウエイ</t>
    </rPh>
    <rPh sb="73" eb="75">
      <t>キギョウ</t>
    </rPh>
    <rPh sb="75" eb="76">
      <t>ホウ</t>
    </rPh>
    <rPh sb="76" eb="78">
      <t>テキヨウ</t>
    </rPh>
    <rPh sb="81" eb="82">
      <t>ウ</t>
    </rPh>
    <rPh sb="83" eb="84">
      <t>キ</t>
    </rPh>
    <rPh sb="85" eb="87">
      <t>ケッサン</t>
    </rPh>
    <rPh sb="88" eb="89">
      <t>オコナ</t>
    </rPh>
    <rPh sb="94" eb="97">
      <t>イチジテキ</t>
    </rPh>
    <rPh sb="98" eb="100">
      <t>スウチ</t>
    </rPh>
    <rPh sb="101" eb="103">
      <t>カイゼン</t>
    </rPh>
    <rPh sb="152" eb="154">
      <t>コンゴ</t>
    </rPh>
    <rPh sb="165" eb="167">
      <t>ケイカク</t>
    </rPh>
    <rPh sb="170" eb="172">
      <t>カンキョ</t>
    </rPh>
    <rPh sb="173" eb="175">
      <t>シセツ</t>
    </rPh>
    <rPh sb="176" eb="178">
      <t>コウシン</t>
    </rPh>
    <rPh sb="178" eb="179">
      <t>ナド</t>
    </rPh>
    <rPh sb="180" eb="182">
      <t>ジッシ</t>
    </rPh>
    <rPh sb="184" eb="186">
      <t>ヨテイ</t>
    </rPh>
    <rPh sb="192" eb="194">
      <t>キサイ</t>
    </rPh>
    <rPh sb="195" eb="197">
      <t>カリイレ</t>
    </rPh>
    <rPh sb="198" eb="200">
      <t>ケイゾク</t>
    </rPh>
    <rPh sb="217" eb="219">
      <t>ネンネン</t>
    </rPh>
    <rPh sb="219" eb="221">
      <t>ゲンショウ</t>
    </rPh>
    <rPh sb="227" eb="229">
      <t>レイワ</t>
    </rPh>
    <rPh sb="229" eb="231">
      <t>ガンネン</t>
    </rPh>
    <rPh sb="231" eb="232">
      <t>ド</t>
    </rPh>
    <rPh sb="238" eb="240">
      <t>コウエイ</t>
    </rPh>
    <rPh sb="240" eb="242">
      <t>キギョウ</t>
    </rPh>
    <rPh sb="242" eb="243">
      <t>ホウ</t>
    </rPh>
    <rPh sb="243" eb="245">
      <t>テキヨウ</t>
    </rPh>
    <rPh sb="248" eb="249">
      <t>ウ</t>
    </rPh>
    <rPh sb="250" eb="251">
      <t>キ</t>
    </rPh>
    <rPh sb="252" eb="254">
      <t>ケッサン</t>
    </rPh>
    <rPh sb="257" eb="259">
      <t>ゾウカ</t>
    </rPh>
    <rPh sb="264" eb="266">
      <t>コンゴ</t>
    </rPh>
    <rPh sb="268" eb="271">
      <t>アンテイテキ</t>
    </rPh>
    <rPh sb="272" eb="274">
      <t>ケイエイ</t>
    </rPh>
    <rPh sb="275" eb="276">
      <t>シ</t>
    </rPh>
    <rPh sb="281" eb="282">
      <t>サラ</t>
    </rPh>
    <rPh sb="284" eb="286">
      <t>ケイヒ</t>
    </rPh>
    <rPh sb="287" eb="289">
      <t>サクゲン</t>
    </rPh>
    <rPh sb="290" eb="293">
      <t>シヨウリョウ</t>
    </rPh>
    <rPh sb="294" eb="296">
      <t>カイテイ</t>
    </rPh>
    <rPh sb="299" eb="301">
      <t>シュウニュウ</t>
    </rPh>
    <rPh sb="302" eb="304">
      <t>カクホ</t>
    </rPh>
    <rPh sb="305" eb="306">
      <t>ハカ</t>
    </rPh>
    <rPh sb="307" eb="309">
      <t>ヒツヨウ</t>
    </rPh>
    <rPh sb="395" eb="396">
      <t>ム</t>
    </rPh>
    <rPh sb="398" eb="400">
      <t>シサク</t>
    </rPh>
    <rPh sb="416" eb="418">
      <t>ゼンコク</t>
    </rPh>
    <rPh sb="418" eb="420">
      <t>ヘイキン</t>
    </rPh>
    <rPh sb="420" eb="421">
      <t>オヨ</t>
    </rPh>
    <rPh sb="422" eb="424">
      <t>ルイジ</t>
    </rPh>
    <rPh sb="424" eb="426">
      <t>ダンタイ</t>
    </rPh>
    <rPh sb="427" eb="429">
      <t>ヒカク</t>
    </rPh>
    <rPh sb="430" eb="431">
      <t>ヒク</t>
    </rPh>
    <rPh sb="432" eb="434">
      <t>ジョウキョウ</t>
    </rPh>
    <rPh sb="440" eb="442">
      <t>コンゴ</t>
    </rPh>
    <rPh sb="443" eb="445">
      <t>セツゾク</t>
    </rPh>
    <rPh sb="445" eb="446">
      <t>リツ</t>
    </rPh>
    <rPh sb="447" eb="449">
      <t>コウジョウ</t>
    </rPh>
    <rPh sb="450" eb="452">
      <t>ショリ</t>
    </rPh>
    <rPh sb="452" eb="454">
      <t>クイキ</t>
    </rPh>
    <rPh sb="455" eb="457">
      <t>カクダイ</t>
    </rPh>
    <rPh sb="458" eb="459">
      <t>ツト</t>
    </rPh>
    <rPh sb="461" eb="463">
      <t>ヒツヨウ</t>
    </rPh>
    <rPh sb="469" eb="472">
      <t>スイセンカ</t>
    </rPh>
    <rPh sb="472" eb="473">
      <t>リツ</t>
    </rPh>
    <rPh sb="475" eb="477">
      <t>ゾウカ</t>
    </rPh>
    <rPh sb="477" eb="479">
      <t>ケイコウ</t>
    </rPh>
    <rPh sb="485" eb="487">
      <t>ゼンコク</t>
    </rPh>
    <rPh sb="487" eb="489">
      <t>ヘイキン</t>
    </rPh>
    <rPh sb="489" eb="490">
      <t>オヨ</t>
    </rPh>
    <rPh sb="491" eb="493">
      <t>ルイジ</t>
    </rPh>
    <rPh sb="493" eb="495">
      <t>ダンタイ</t>
    </rPh>
    <rPh sb="495" eb="497">
      <t>ヘイキン</t>
    </rPh>
    <rPh sb="498" eb="500">
      <t>ヒカク</t>
    </rPh>
    <rPh sb="502" eb="503">
      <t>ヒク</t>
    </rPh>
    <rPh sb="515" eb="517">
      <t>コンゴ</t>
    </rPh>
    <rPh sb="518" eb="520">
      <t>フキュウ</t>
    </rPh>
    <rPh sb="520" eb="522">
      <t>ケイハツ</t>
    </rPh>
    <rPh sb="522" eb="524">
      <t>カツドウ</t>
    </rPh>
    <rPh sb="524" eb="525">
      <t>ナド</t>
    </rPh>
    <rPh sb="526" eb="528">
      <t>スイシン</t>
    </rPh>
    <rPh sb="530" eb="5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</si>
</sst>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0.94</c:v>
                </c:pt>
              </c:numCache>
            </c:numRef>
          </c:val>
          <c:extLst>
            <c:ext xmlns:c16="http://schemas.microsoft.com/office/drawing/2014/chart" uri="{C3380CC4-5D6E-409C-BE32-E72D297353CC}">
              <c16:uniqueId val="{00000000-3400-4449-B362-6E182B7C29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3400-4449-B362-6E182B7C29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42.61</c:v>
                </c:pt>
                <c:pt idx="1">
                  <c:v>46.69</c:v>
                </c:pt>
                <c:pt idx="2">
                  <c:v>45.69</c:v>
                </c:pt>
                <c:pt idx="3">
                  <c:v>47.01</c:v>
                </c:pt>
                <c:pt idx="4">
                  <c:v>50.09</c:v>
                </c:pt>
              </c:numCache>
            </c:numRef>
          </c:val>
          <c:extLst>
            <c:ext xmlns:c16="http://schemas.microsoft.com/office/drawing/2014/chart" uri="{C3380CC4-5D6E-409C-BE32-E72D297353CC}">
              <c16:uniqueId val="{00000000-01D1-4BAE-89FA-AA55F2EDEC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01D1-4BAE-89FA-AA55F2EDEC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80.56</c:v>
                </c:pt>
                <c:pt idx="1">
                  <c:v>79.290000000000006</c:v>
                </c:pt>
                <c:pt idx="2">
                  <c:v>81.099999999999994</c:v>
                </c:pt>
                <c:pt idx="3">
                  <c:v>81.849999999999994</c:v>
                </c:pt>
                <c:pt idx="4">
                  <c:v>81.95</c:v>
                </c:pt>
              </c:numCache>
            </c:numRef>
          </c:val>
          <c:extLst>
            <c:ext xmlns:c16="http://schemas.microsoft.com/office/drawing/2014/chart" uri="{C3380CC4-5D6E-409C-BE32-E72D297353CC}">
              <c16:uniqueId val="{00000000-EBEB-464C-943E-AF2C8BD88C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EBEB-464C-943E-AF2C8BD88C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95.96</c:v>
                </c:pt>
                <c:pt idx="1">
                  <c:v>93.28</c:v>
                </c:pt>
                <c:pt idx="2">
                  <c:v>91.41</c:v>
                </c:pt>
                <c:pt idx="3">
                  <c:v>90.39</c:v>
                </c:pt>
                <c:pt idx="4">
                  <c:v>95.78</c:v>
                </c:pt>
              </c:numCache>
            </c:numRef>
          </c:val>
          <c:extLst>
            <c:ext xmlns:c16="http://schemas.microsoft.com/office/drawing/2014/chart" uri="{C3380CC4-5D6E-409C-BE32-E72D297353CC}">
              <c16:uniqueId val="{00000000-09CF-4A93-81E7-46ED6AB3AA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F-4A93-81E7-46ED6AB3AA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F7-418F-AAD6-FF21F81944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F7-418F-AAD6-FF21F81944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5-46F8-BAA9-EE8A6C8C99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5-46F8-BAA9-EE8A6C8C99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0-4516-B091-DC3F627414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0-4516-B091-DC3F627414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3-4ED9-A710-661EBC4BC5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3-4ED9-A710-661EBC4BC5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49.1</c:v>
                </c:pt>
                <c:pt idx="1">
                  <c:v>35.68</c:v>
                </c:pt>
                <c:pt idx="2">
                  <c:v>29.23</c:v>
                </c:pt>
                <c:pt idx="3">
                  <c:v>17.84</c:v>
                </c:pt>
                <c:pt idx="4" formatCode="#,##0.00;&quot;△&quot;#,##0.00">
                  <c:v>0</c:v>
                </c:pt>
              </c:numCache>
            </c:numRef>
          </c:val>
          <c:extLst>
            <c:ext xmlns:c16="http://schemas.microsoft.com/office/drawing/2014/chart" uri="{C3380CC4-5D6E-409C-BE32-E72D297353CC}">
              <c16:uniqueId val="{00000000-3C3E-43D3-9F4A-511B58BB74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3C3E-43D3-9F4A-511B58BB74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99.98</c:v>
                </c:pt>
                <c:pt idx="1">
                  <c:v>100.04</c:v>
                </c:pt>
                <c:pt idx="2">
                  <c:v>95</c:v>
                </c:pt>
                <c:pt idx="3">
                  <c:v>90.15</c:v>
                </c:pt>
                <c:pt idx="4">
                  <c:v>100</c:v>
                </c:pt>
              </c:numCache>
            </c:numRef>
          </c:val>
          <c:extLst>
            <c:ext xmlns:c16="http://schemas.microsoft.com/office/drawing/2014/chart" uri="{C3380CC4-5D6E-409C-BE32-E72D297353CC}">
              <c16:uniqueId val="{00000000-19BA-4D0F-BAC9-3B4E66E609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9BA-4D0F-BAC9-3B4E66E609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c:v>
                </c:pt>
                <c:pt idx="1">
                  <c:v>161</c:v>
                </c:pt>
                <c:pt idx="2">
                  <c:v>169.45</c:v>
                </c:pt>
                <c:pt idx="3">
                  <c:v>178.48</c:v>
                </c:pt>
                <c:pt idx="4">
                  <c:v>154.29</c:v>
                </c:pt>
              </c:numCache>
            </c:numRef>
          </c:val>
          <c:extLst>
            <c:ext xmlns:c16="http://schemas.microsoft.com/office/drawing/2014/chart" uri="{C3380CC4-5D6E-409C-BE32-E72D297353CC}">
              <c16:uniqueId val="{00000000-397A-41D3-B5EA-01A33F906A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397A-41D3-B5EA-01A33F906A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矢板市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32051</v>
      </c>
      <c r="AM8" s="75"/>
      <c r="AN8" s="75"/>
      <c r="AO8" s="75"/>
      <c r="AP8" s="75"/>
      <c r="AQ8" s="75"/>
      <c r="AR8" s="75"/>
      <c r="AS8" s="75"/>
      <c r="AT8" s="74">
        <f>データ!T6</f>
        <v>170.46</v>
      </c>
      <c r="AU8" s="74"/>
      <c r="AV8" s="74"/>
      <c r="AW8" s="74"/>
      <c r="AX8" s="74"/>
      <c r="AY8" s="74"/>
      <c r="AZ8" s="74"/>
      <c r="BA8" s="74"/>
      <c r="BB8" s="74">
        <f>データ!U6</f>
        <v>188.03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37.950000000000003</v>
      </c>
      <c r="Q10" s="74"/>
      <c r="R10" s="74"/>
      <c r="S10" s="74"/>
      <c r="T10" s="74"/>
      <c r="U10" s="74"/>
      <c r="V10" s="74"/>
      <c r="W10" s="74">
        <f>データ!Q6</f>
        <v>73.84</v>
      </c>
      <c r="X10" s="74"/>
      <c r="Y10" s="74"/>
      <c r="Z10" s="74"/>
      <c r="AA10" s="74"/>
      <c r="AB10" s="74"/>
      <c r="AC10" s="74"/>
      <c r="AD10" s="75">
        <f>データ!R6</f>
        <v>2700</v>
      </c>
      <c r="AE10" s="75"/>
      <c r="AF10" s="75"/>
      <c r="AG10" s="75"/>
      <c r="AH10" s="75"/>
      <c r="AI10" s="75"/>
      <c r="AJ10" s="75"/>
      <c r="AK10" s="2"/>
      <c r="AL10" s="75">
        <f>データ!V6</f>
        <v>12108</v>
      </c>
      <c r="AM10" s="75"/>
      <c r="AN10" s="75"/>
      <c r="AO10" s="75"/>
      <c r="AP10" s="75"/>
      <c r="AQ10" s="75"/>
      <c r="AR10" s="75"/>
      <c r="AS10" s="75"/>
      <c r="AT10" s="74">
        <f>データ!W6</f>
        <v>4.82</v>
      </c>
      <c r="AU10" s="74"/>
      <c r="AV10" s="74"/>
      <c r="AW10" s="74"/>
      <c r="AX10" s="74"/>
      <c r="AY10" s="74"/>
      <c r="AZ10" s="74"/>
      <c r="BA10" s="74"/>
      <c r="BB10" s="74">
        <f>データ!X6</f>
        <v>2512.0300000000002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b1+zbkwqCwLEz+oBPfBbhYsELLzef3ASGrF32qKU/ZbgZI1sHqsZwt0HjZJN1uBAmQXqALY8ejIbViHsTErxeQ==" saltValue="S3xD7zRoeVnST1V/YtUb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92118</v>
      </c>
      <c r="D6" s="33">
        <f t="shared" si="3"/>
        <v>47</v>
      </c>
      <c r="E6" s="33">
        <f t="shared" si="3"/>
        <v>17</v>
      </c>
      <c r="F6" s="33">
        <f t="shared" si="3"/>
        <v>1</v>
      </c>
      <c r="G6" s="33">
        <f t="shared" si="3"/>
        <v>0</v>
      </c>
      <c r="H6" s="33" t="str">
        <f t="shared" si="3"/>
        <v>栃木県　矢板市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37.950000000000003</v>
      </c>
      <c r="Q6" s="34">
        <f t="shared" si="3"/>
        <v>73.84</v>
      </c>
      <c r="R6" s="34">
        <f t="shared" si="3"/>
        <v>2700</v>
      </c>
      <c r="S6" s="34">
        <f t="shared" si="3"/>
        <v>32051</v>
      </c>
      <c r="T6" s="34">
        <f t="shared" si="3"/>
        <v>170.46</v>
      </c>
      <c r="U6" s="34">
        <f t="shared" si="3"/>
        <v>188.03</v>
      </c>
      <c r="V6" s="34">
        <f t="shared" si="3"/>
        <v>12108</v>
      </c>
      <c r="W6" s="34">
        <f t="shared" si="3"/>
        <v>4.82</v>
      </c>
      <c r="X6" s="34">
        <f t="shared" si="3"/>
        <v>2512.0300000000002</v>
      </c>
      <c r="Y6" s="35">
        <f>IF(Y7="",NA(),Y7)</f>
        <v>95.96</v>
      </c>
      <c r="Z6" s="35">
        <f t="shared" ref="Z6:AH6" si="4">IF(Z7="",NA(),Z7)</f>
        <v>93.28</v>
      </c>
      <c r="AA6" s="35">
        <f t="shared" si="4"/>
        <v>91.41</v>
      </c>
      <c r="AB6" s="35">
        <f t="shared" si="4"/>
        <v>90.39</v>
      </c>
      <c r="AC6" s="35">
        <f t="shared" si="4"/>
        <v>95.78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49.1</v>
      </c>
      <c r="BG6" s="35">
        <f t="shared" ref="BG6:BO6" si="7">IF(BG7="",NA(),BG7)</f>
        <v>35.68</v>
      </c>
      <c r="BH6" s="35">
        <f t="shared" si="7"/>
        <v>29.23</v>
      </c>
      <c r="BI6" s="35">
        <f t="shared" si="7"/>
        <v>17.84</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99.98</v>
      </c>
      <c r="BR6" s="35">
        <f t="shared" ref="BR6:BZ6" si="8">IF(BR7="",NA(),BR7)</f>
        <v>100.04</v>
      </c>
      <c r="BS6" s="35">
        <f t="shared" si="8"/>
        <v>95</v>
      </c>
      <c r="BT6" s="35">
        <f t="shared" si="8"/>
        <v>90.15</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162</v>
      </c>
      <c r="CC6" s="35">
        <f t="shared" ref="CC6:CK6" si="9">IF(CC7="",NA(),CC7)</f>
        <v>161</v>
      </c>
      <c r="CD6" s="35">
        <f t="shared" si="9"/>
        <v>169.45</v>
      </c>
      <c r="CE6" s="35">
        <f t="shared" si="9"/>
        <v>178.48</v>
      </c>
      <c r="CF6" s="35">
        <f t="shared" si="9"/>
        <v>154.29</v>
      </c>
      <c r="CG6" s="35">
        <f t="shared" si="9"/>
        <v>215.28</v>
      </c>
      <c r="CH6" s="35">
        <f t="shared" si="9"/>
        <v>207.96</v>
      </c>
      <c r="CI6" s="35">
        <f t="shared" si="9"/>
        <v>194.31</v>
      </c>
      <c r="CJ6" s="35">
        <f t="shared" si="9"/>
        <v>190.99</v>
      </c>
      <c r="CK6" s="35">
        <f t="shared" si="9"/>
        <v>187.55</v>
      </c>
      <c r="CL6" s="34" t="str">
        <f>IF(CL7="","",IF(CL7="-","【-】","【"&amp;SUBSTITUTE(TEXT(CL7,"#,##0.00"),"-","△")&amp;"】"))</f>
        <v>【136.15】</v>
      </c>
      <c r="CM6" s="35">
        <f>IF(CM7="",NA(),CM7)</f>
        <v>42.61</v>
      </c>
      <c r="CN6" s="35">
        <f t="shared" ref="CN6:CV6" si="10">IF(CN7="",NA(),CN7)</f>
        <v>46.69</v>
      </c>
      <c r="CO6" s="35">
        <f t="shared" si="10"/>
        <v>45.69</v>
      </c>
      <c r="CP6" s="35">
        <f t="shared" si="10"/>
        <v>47.01</v>
      </c>
      <c r="CQ6" s="35">
        <f t="shared" si="10"/>
        <v>50.09</v>
      </c>
      <c r="CR6" s="35">
        <f t="shared" si="10"/>
        <v>54.67</v>
      </c>
      <c r="CS6" s="35">
        <f t="shared" si="10"/>
        <v>53.51</v>
      </c>
      <c r="CT6" s="35">
        <f t="shared" si="10"/>
        <v>53.5</v>
      </c>
      <c r="CU6" s="35">
        <f t="shared" si="10"/>
        <v>52.58</v>
      </c>
      <c r="CV6" s="35">
        <f t="shared" si="10"/>
        <v>50.94</v>
      </c>
      <c r="CW6" s="34" t="str">
        <f>IF(CW7="","",IF(CW7="-","【-】","【"&amp;SUBSTITUTE(TEXT(CW7,"#,##0.00"),"-","△")&amp;"】"))</f>
        <v>【59.64】</v>
      </c>
      <c r="CX6" s="35">
        <f>IF(CX7="",NA(),CX7)</f>
        <v>80.56</v>
      </c>
      <c r="CY6" s="35">
        <f t="shared" ref="CY6:DG6" si="11">IF(CY7="",NA(),CY7)</f>
        <v>79.290000000000006</v>
      </c>
      <c r="CZ6" s="35">
        <f t="shared" si="11"/>
        <v>81.099999999999994</v>
      </c>
      <c r="DA6" s="35">
        <f t="shared" si="11"/>
        <v>81.849999999999994</v>
      </c>
      <c r="DB6" s="35">
        <f t="shared" si="11"/>
        <v>81.95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0.94</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92118</v>
      </c>
      <c r="D7" s="37">
        <v>47</v>
      </c>
      <c r="E7" s="37">
        <v>17</v>
      </c>
      <c r="F7" s="37">
        <v>1</v>
      </c>
      <c r="G7" s="37">
        <v>0</v>
      </c>
      <c r="H7" s="37" t="s">
        <v>96</v>
      </c>
      <c r="I7" s="37" t="s">
        <v>97</v>
      </c>
      <c r="J7" s="37" t="s">
        <v>98</v>
      </c>
      <c r="K7" s="37" t="s">
        <v>99</v>
      </c>
      <c r="L7" s="37" t="s">
        <v>100</v>
      </c>
      <c r="M7" s="37" t="s">
        <v>101</v>
      </c>
      <c r="N7" s="38" t="s">
        <v>102</v>
      </c>
      <c r="O7" s="38" t="s">
        <v>103</v>
      </c>
      <c r="P7" s="38">
        <v>37.950000000000003</v>
      </c>
      <c r="Q7" s="38">
        <v>73.84</v>
      </c>
      <c r="R7" s="38">
        <v>2700</v>
      </c>
      <c r="S7" s="38">
        <v>32051</v>
      </c>
      <c r="T7" s="38">
        <v>170.46</v>
      </c>
      <c r="U7" s="38">
        <v>188.03</v>
      </c>
      <c r="V7" s="38">
        <v>12108</v>
      </c>
      <c r="W7" s="38">
        <v>4.82</v>
      </c>
      <c r="X7" s="38">
        <v>2512.0300000000002</v>
      </c>
      <c r="Y7" s="38">
        <v>95.96</v>
      </c>
      <c r="Z7" s="38">
        <v>93.28</v>
      </c>
      <c r="AA7" s="38">
        <v>91.41</v>
      </c>
      <c r="AB7" s="38">
        <v>90.39</v>
      </c>
      <c r="AC7" s="38">
        <v>95.78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49.1</v>
      </c>
      <c r="BG7" s="38">
        <v>35.68</v>
      </c>
      <c r="BH7" s="38">
        <v>29.23</v>
      </c>
      <c r="BI7" s="38">
        <v>17.84</v>
      </c>
      <c r="BJ7" s="38">
        <v>0</v>
      </c>
      <c r="BK7" s="38">
        <v>1118.56</v>
      </c>
      <c r="BL7" s="38">
        <v>1111.31</v>
      </c>
      <c r="BM7" s="38">
        <v>966.33</v>
      </c>
      <c r="BN7" s="38">
        <v>958.81</v>
      </c>
      <c r="BO7" s="38">
        <v>1001.3</v>
      </c>
      <c r="BP7" s="38">
        <v>682.51</v>
      </c>
      <c r="BQ7" s="38">
        <v>99.98</v>
      </c>
      <c r="BR7" s="38">
        <v>100.04</v>
      </c>
      <c r="BS7" s="38">
        <v>95</v>
      </c>
      <c r="BT7" s="38">
        <v>90.15</v>
      </c>
      <c r="BU7" s="38">
        <v>100</v>
      </c>
      <c r="BV7" s="38">
        <v>72.33</v>
      </c>
      <c r="BW7" s="38">
        <v>75.540000000000006</v>
      </c>
      <c r="BX7" s="38">
        <v>81.739999999999995</v>
      </c>
      <c r="BY7" s="38">
        <v>82.88</v>
      </c>
      <c r="BZ7" s="38">
        <v>81.88</v>
      </c>
      <c r="CA7" s="38">
        <v>100.34</v>
      </c>
      <c r="CB7" s="38">
        <v>162</v>
      </c>
      <c r="CC7" s="38">
        <v>161</v>
      </c>
      <c r="CD7" s="38">
        <v>169.45</v>
      </c>
      <c r="CE7" s="38">
        <v>178.48</v>
      </c>
      <c r="CF7" s="38">
        <v>154.29</v>
      </c>
      <c r="CG7" s="38">
        <v>215.28</v>
      </c>
      <c r="CH7" s="38">
        <v>207.96</v>
      </c>
      <c r="CI7" s="38">
        <v>194.31</v>
      </c>
      <c r="CJ7" s="38">
        <v>190.99</v>
      </c>
      <c r="CK7" s="38">
        <v>187.55</v>
      </c>
      <c r="CL7" s="38">
        <v>136.15</v>
      </c>
      <c r="CM7" s="38">
        <v>42.61</v>
      </c>
      <c r="CN7" s="38">
        <v>46.69</v>
      </c>
      <c r="CO7" s="38">
        <v>45.69</v>
      </c>
      <c r="CP7" s="38">
        <v>47.01</v>
      </c>
      <c r="CQ7" s="38">
        <v>50.09</v>
      </c>
      <c r="CR7" s="38">
        <v>54.67</v>
      </c>
      <c r="CS7" s="38">
        <v>53.51</v>
      </c>
      <c r="CT7" s="38">
        <v>53.5</v>
      </c>
      <c r="CU7" s="38">
        <v>52.58</v>
      </c>
      <c r="CV7" s="38">
        <v>50.94</v>
      </c>
      <c r="CW7" s="38">
        <v>59.64</v>
      </c>
      <c r="CX7" s="38">
        <v>80.56</v>
      </c>
      <c r="CY7" s="38">
        <v>79.290000000000006</v>
      </c>
      <c r="CZ7" s="38">
        <v>81.099999999999994</v>
      </c>
      <c r="DA7" s="38">
        <v>81.849999999999994</v>
      </c>
      <c r="DB7" s="38">
        <v>81.95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0.94</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2021-01-18T23:20:55Z</cp:lastPrinted>
  <dcterms:created xsi:type="dcterms:W3CDTF">2020-12-04T02:44:06Z</dcterms:created>
  <dcterms:modified xsi:type="dcterms:W3CDTF">2021-02-20T02:06:18Z</dcterms:modified>
  <cp:category/>
</cp:coreProperties>
</file>