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L:\05財政担当\R6（2024）\④公営企業\02 公営企業決算統計\16 公営企業に係る経営比較分析表（令和５年度決算）の分析等について\06 県HP公開\06 下水道（農集）\"/>
    </mc:Choice>
  </mc:AlternateContent>
  <xr:revisionPtr revIDLastSave="0" documentId="13_ncr:1_{225D8B02-1C4D-4D75-BA25-0B34365B3649}" xr6:coauthVersionLast="47" xr6:coauthVersionMax="47" xr10:uidLastSave="{00000000-0000-0000-0000-000000000000}"/>
  <workbookProtection workbookAlgorithmName="SHA-512" workbookHashValue="YynR2wtfDRVnc1QeT0IS2EINuPLPlUMfP2MnE2WCcH6v9aBwDuGpsSDPsJuM6O5H1BmAUdRbaO76qgUi7nJQLg==" workbookSaltValue="Q2NHgJb/njcRJrHryxCUEw==" workbookSpinCount="100000" lockStructure="1"/>
  <bookViews>
    <workbookView xWindow="45" yWindow="-16320" windowWidth="29040" windowHeight="158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BB8" i="4" s="1"/>
  <c r="T6" i="5"/>
  <c r="AT8" i="4" s="1"/>
  <c r="S6" i="5"/>
  <c r="AL8" i="4" s="1"/>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J85" i="4"/>
  <c r="I85" i="4"/>
  <c r="G85" i="4"/>
  <c r="F85" i="4"/>
  <c r="I10" i="4"/>
  <c r="P8" i="4"/>
  <c r="I8"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<sst xmlns="http://schemas.openxmlformats.org/spreadsheetml/2006/main" count="253" uniqueCount="116">
  <si>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</si>
  <si>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</si>
  <si>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</si>
  <si>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</si>
  <si>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</si>
  <si>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</si>
  <si>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</si>
  <si>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</si>
  <si>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</si>
  <si>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</si>
  <si>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</si>
  <si>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</si>
  <si>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</si>
  <si>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</si>
  <si>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</si>
  <si>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</si>
  <si>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</si>
  <si>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</si>
  <si>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</si>
  <si>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</si>
  <si>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</si>
  <si>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</si>
  <si>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</si>
  <si>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</si>
  <si>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</si>
  <si>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</si>
  <si>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</si>
  <si>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</si>
  <si>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</si>
  <si>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</si>
  <si>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</si>
  <si>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</si>
  <si>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</si>
  <si>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</si>
  <si>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</si>
  <si>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</si>
  <si>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</si>
  <si>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</si>
  <si>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</si>
  <si>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</si>
  <si>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</si>
  <si>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</si>
  <si>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</si>
  <si>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</si>
  <si>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</si>
  <si>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</si>
  <si>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</si>
  <si>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</si>
  <si>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</si>
  <si>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</si>
  <si>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</si>
  <si>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</si>
  <si>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</si>
  <si>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</si>
  <si>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</si>
  <si>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</si>
  <si>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</si>
  <si>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</si>
  <si>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</si>
  <si>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</si>
  <si>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</si>
  <si>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</si>
  <si>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</si>
  <si>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</si>
  <si>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</si>
  <si>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</si>
  <si>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</si>
  <si>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</si>
  <si>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</si>
  <si>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</si>
  <si>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</si>
  <si>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</si>
  <si>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</si>
  <si>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</si>
  <si>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</si>
  <si>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</si>
  <si>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</si>
  <si>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</si>
  <si>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</si>
  <si>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</si>
  <si>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</si>
  <si>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</si>
  <si>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</si>
  <si>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</si>
  <si>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</si>
  <si>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</si>
  <si>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</si>
  <si>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</si>
  <si>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</si>
  <si>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</si>
  <si>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</si>
  <si>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</si>
  <si>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</si>
  <si>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</si>
  <si>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</si>
  <si>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</si>
  <si>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栃木県　矢板市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</si>
  <si>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</si>
  <si>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</si>
  <si>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</si>
  <si>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</si>
  <si>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</si>
  <si>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</si>
  <si>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</si>
  <si>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</si>
  <si>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</si>
  <si>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</si>
  <si>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</si>
  <si>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</si>
  <si>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</si>
  <si>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</si>
  <si>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</si>
  <si>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</si>
  <si>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xml:space="preserve">①経常収支比率は100％を上回り、類似団体平均値より高い状況であります。しかし、経費の一部を使用料以外の収入（主に一般会計からの繰入金）で補填している状況です。今後、経費削減、財源確保に努め、経営の健全化を図る必要があります。
④企業債残高対事業規模比率は類似団体平均値を上回っていますが、施設更新のために一時的に借入金が増えたためであり、今後は減少する予定です。
⑤経費回収率は100％となっており、今後も使用料収入の確保に努めます。
⑥汚水処理原価は、物価高の影響により年々増加傾向にあるものの、全国平均や類似団体平均よりも大幅に低くなっているため、今後も低い水準を維持できるよう適宜経営改善を行っていく必要があります。
⑧水洗化率はほぼ横ばいであるため、今後は水洗化を促進するにあたり工夫が必要と考えます。
</t>
    <rPh sb="13" eb="15">
      <t>ウワマワ</t>
    </rPh>
    <rPh sb="201" eb="203">
      <t>コンゴ</t>
    </rPh>
    <rPh sb="204" eb="207">
      <t>シヨウリョウ</t>
    </rPh>
    <rPh sb="207" eb="209">
      <t>シュウニュウ</t>
    </rPh>
    <rPh sb="210" eb="212">
      <t>カクホ</t>
    </rPh>
    <rPh sb="213" eb="214">
      <t>ツト</t>
    </rPh>
    <phoneticPr fontId="4"/>
  </si>
  <si>
    <t>　耐用年数を経過する管渠はしばらくありませんが、今後、改修等の負担が一定期間に集中しないよう、計画的に更新等を進めていく必要があります。</t>
    <phoneticPr fontId="4"/>
  </si>
  <si>
    <t xml:space="preserve">　本市の農業集落排水事業は、収入の不足分は一般会計からの繰入金で賄っている状況です。そのため、今後は施設の老朽化を見越した、より適正な施設管理と健全な経営が求められます。
　持続可能な事業経営に向け、経営戦略に基づき、効率的な投資と財政基盤の強化に取り組んでいきます。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</si>
</sst>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67D-478E-93B3-28CCF3B134F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0.25</c:v>
                </c:pt>
                <c:pt idx="2">
                  <c:v>0.05</c:v>
                </c:pt>
                <c:pt idx="3">
                  <c:v>0.03</c:v>
                </c:pt>
                <c:pt idx="4">
                  <c:v>0.03</c:v>
                </c:pt>
              </c:numCache>
            </c:numRef>
          </c:val>
          <c:smooth val="0"/>
          <c:extLst>
            <c:ext xmlns:c16="http://schemas.microsoft.com/office/drawing/2014/chart" uri="{C3380CC4-5D6E-409C-BE32-E72D297353CC}">
              <c16:uniqueId val="{00000001-367D-478E-93B3-28CCF3B134F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55.19</c:v>
                </c:pt>
                <c:pt idx="2">
                  <c:v>57.23</c:v>
                </c:pt>
                <c:pt idx="3">
                  <c:v>55.06</c:v>
                </c:pt>
                <c:pt idx="4">
                  <c:v>54.8</c:v>
                </c:pt>
              </c:numCache>
            </c:numRef>
          </c:val>
          <c:extLst>
            <c:ext xmlns:c16="http://schemas.microsoft.com/office/drawing/2014/chart" uri="{C3380CC4-5D6E-409C-BE32-E72D297353CC}">
              <c16:uniqueId val="{00000000-79F9-442C-AB25-11761369CED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54.83</c:v>
                </c:pt>
                <c:pt idx="2">
                  <c:v>66.53</c:v>
                </c:pt>
                <c:pt idx="3">
                  <c:v>52.35</c:v>
                </c:pt>
                <c:pt idx="4">
                  <c:v>46.25</c:v>
                </c:pt>
              </c:numCache>
            </c:numRef>
          </c:val>
          <c:smooth val="0"/>
          <c:extLst>
            <c:ext xmlns:c16="http://schemas.microsoft.com/office/drawing/2014/chart" uri="{C3380CC4-5D6E-409C-BE32-E72D297353CC}">
              <c16:uniqueId val="{00000001-79F9-442C-AB25-11761369CED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83.22</c:v>
                </c:pt>
                <c:pt idx="2">
                  <c:v>83.78</c:v>
                </c:pt>
                <c:pt idx="3">
                  <c:v>83.24</c:v>
                </c:pt>
                <c:pt idx="4">
                  <c:v>82.44</c:v>
                </c:pt>
              </c:numCache>
            </c:numRef>
          </c:val>
          <c:extLst>
            <c:ext xmlns:c16="http://schemas.microsoft.com/office/drawing/2014/chart" uri="{C3380CC4-5D6E-409C-BE32-E72D297353CC}">
              <c16:uniqueId val="{00000000-B74C-4125-90EB-50EE6496F329}"/>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84.7</c:v>
                </c:pt>
                <c:pt idx="2">
                  <c:v>84.67</c:v>
                </c:pt>
                <c:pt idx="3">
                  <c:v>84.39</c:v>
                </c:pt>
                <c:pt idx="4">
                  <c:v>83.96</c:v>
                </c:pt>
              </c:numCache>
            </c:numRef>
          </c:val>
          <c:smooth val="0"/>
          <c:extLst>
            <c:ext xmlns:c16="http://schemas.microsoft.com/office/drawing/2014/chart" uri="{C3380CC4-5D6E-409C-BE32-E72D297353CC}">
              <c16:uniqueId val="{00000001-B74C-4125-90EB-50EE6496F329}"/>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167.12</c:v>
                </c:pt>
                <c:pt idx="2">
                  <c:v>148.94999999999999</c:v>
                </c:pt>
                <c:pt idx="3">
                  <c:v>146.16999999999999</c:v>
                </c:pt>
                <c:pt idx="4">
                  <c:v>116.63</c:v>
                </c:pt>
              </c:numCache>
            </c:numRef>
          </c:val>
          <c:extLst>
            <c:ext xmlns:c16="http://schemas.microsoft.com/office/drawing/2014/chart" uri="{C3380CC4-5D6E-409C-BE32-E72D297353CC}">
              <c16:uniqueId val="{00000000-DE4E-4972-A605-E35F3C52CEF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106.37</c:v>
                </c:pt>
                <c:pt idx="2">
                  <c:v>106.07</c:v>
                </c:pt>
                <c:pt idx="3">
                  <c:v>105.5</c:v>
                </c:pt>
                <c:pt idx="4">
                  <c:v>106.35</c:v>
                </c:pt>
              </c:numCache>
            </c:numRef>
          </c:val>
          <c:smooth val="0"/>
          <c:extLst>
            <c:ext xmlns:c16="http://schemas.microsoft.com/office/drawing/2014/chart" uri="{C3380CC4-5D6E-409C-BE32-E72D297353CC}">
              <c16:uniqueId val="{00000001-DE4E-4972-A605-E35F3C52CEF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4.3600000000000003</c:v>
                </c:pt>
                <c:pt idx="2">
                  <c:v>8.34</c:v>
                </c:pt>
                <c:pt idx="3">
                  <c:v>12.19</c:v>
                </c:pt>
                <c:pt idx="4">
                  <c:v>15.14</c:v>
                </c:pt>
              </c:numCache>
            </c:numRef>
          </c:val>
          <c:extLst>
            <c:ext xmlns:c16="http://schemas.microsoft.com/office/drawing/2014/chart" uri="{C3380CC4-5D6E-409C-BE32-E72D297353CC}">
              <c16:uniqueId val="{00000000-9E0C-4F8A-B52E-CF6635A72AE3}"/>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20.34</c:v>
                </c:pt>
                <c:pt idx="2">
                  <c:v>21.85</c:v>
                </c:pt>
                <c:pt idx="3">
                  <c:v>25.19</c:v>
                </c:pt>
                <c:pt idx="4">
                  <c:v>25.46</c:v>
                </c:pt>
              </c:numCache>
            </c:numRef>
          </c:val>
          <c:smooth val="0"/>
          <c:extLst>
            <c:ext xmlns:c16="http://schemas.microsoft.com/office/drawing/2014/chart" uri="{C3380CC4-5D6E-409C-BE32-E72D297353CC}">
              <c16:uniqueId val="{00000001-9E0C-4F8A-B52E-CF6635A72AE3}"/>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C59-419C-B52E-C257FAE22F2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formatCode="#,##0.00;&quot;△&quot;#,##0.00;&quot;-&quot;">
                  <c:v>0.19</c:v>
                </c:pt>
              </c:numCache>
            </c:numRef>
          </c:val>
          <c:smooth val="0"/>
          <c:extLst>
            <c:ext xmlns:c16="http://schemas.microsoft.com/office/drawing/2014/chart" uri="{C3380CC4-5D6E-409C-BE32-E72D297353CC}">
              <c16:uniqueId val="{00000001-8C59-419C-B52E-C257FAE22F2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934B-4FD2-94A1-9D7A93FF1D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139.02000000000001</c:v>
                </c:pt>
                <c:pt idx="2">
                  <c:v>132.04</c:v>
                </c:pt>
                <c:pt idx="3">
                  <c:v>145.43</c:v>
                </c:pt>
                <c:pt idx="4">
                  <c:v>129.88999999999999</c:v>
                </c:pt>
              </c:numCache>
            </c:numRef>
          </c:val>
          <c:smooth val="0"/>
          <c:extLst>
            <c:ext xmlns:c16="http://schemas.microsoft.com/office/drawing/2014/chart" uri="{C3380CC4-5D6E-409C-BE32-E72D297353CC}">
              <c16:uniqueId val="{00000001-934B-4FD2-94A1-9D7A93FF1D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45.02</c:v>
                </c:pt>
                <c:pt idx="2">
                  <c:v>63.44</c:v>
                </c:pt>
                <c:pt idx="3">
                  <c:v>84.02</c:v>
                </c:pt>
                <c:pt idx="4">
                  <c:v>90.93</c:v>
                </c:pt>
              </c:numCache>
            </c:numRef>
          </c:val>
          <c:extLst>
            <c:ext xmlns:c16="http://schemas.microsoft.com/office/drawing/2014/chart" uri="{C3380CC4-5D6E-409C-BE32-E72D297353CC}">
              <c16:uniqueId val="{00000000-CCB7-44B1-886A-EBC505526D2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29.13</c:v>
                </c:pt>
                <c:pt idx="2">
                  <c:v>35.69</c:v>
                </c:pt>
                <c:pt idx="3">
                  <c:v>38.4</c:v>
                </c:pt>
                <c:pt idx="4">
                  <c:v>44.04</c:v>
                </c:pt>
              </c:numCache>
            </c:numRef>
          </c:val>
          <c:smooth val="0"/>
          <c:extLst>
            <c:ext xmlns:c16="http://schemas.microsoft.com/office/drawing/2014/chart" uri="{C3380CC4-5D6E-409C-BE32-E72D297353CC}">
              <c16:uniqueId val="{00000001-CCB7-44B1-886A-EBC505526D2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formatCode="#,##0.00;&quot;△&quot;#,##0.00;&quot;-&quot;">
                  <c:v>1066.43</c:v>
                </c:pt>
                <c:pt idx="4" formatCode="#,##0.00;&quot;△&quot;#,##0.00;&quot;-&quot;">
                  <c:v>1030.48</c:v>
                </c:pt>
              </c:numCache>
            </c:numRef>
          </c:val>
          <c:extLst>
            <c:ext xmlns:c16="http://schemas.microsoft.com/office/drawing/2014/chart" uri="{C3380CC4-5D6E-409C-BE32-E72D297353CC}">
              <c16:uniqueId val="{00000000-A9E7-441F-B0BD-28DC9858237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867.83</c:v>
                </c:pt>
                <c:pt idx="2">
                  <c:v>791.76</c:v>
                </c:pt>
                <c:pt idx="3">
                  <c:v>900.82</c:v>
                </c:pt>
                <c:pt idx="4">
                  <c:v>839.21</c:v>
                </c:pt>
              </c:numCache>
            </c:numRef>
          </c:val>
          <c:smooth val="0"/>
          <c:extLst>
            <c:ext xmlns:c16="http://schemas.microsoft.com/office/drawing/2014/chart" uri="{C3380CC4-5D6E-409C-BE32-E72D297353CC}">
              <c16:uniqueId val="{00000001-A9E7-441F-B0BD-28DC9858237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99.87</c:v>
                </c:pt>
                <c:pt idx="3">
                  <c:v>98.57</c:v>
                </c:pt>
                <c:pt idx="4">
                  <c:v>100</c:v>
                </c:pt>
              </c:numCache>
            </c:numRef>
          </c:val>
          <c:extLst>
            <c:ext xmlns:c16="http://schemas.microsoft.com/office/drawing/2014/chart" uri="{C3380CC4-5D6E-409C-BE32-E72D297353CC}">
              <c16:uniqueId val="{00000000-AFB3-4594-94CF-AB10FC31E4F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57.08</c:v>
                </c:pt>
                <c:pt idx="2">
                  <c:v>56.26</c:v>
                </c:pt>
                <c:pt idx="3">
                  <c:v>52.94</c:v>
                </c:pt>
                <c:pt idx="4">
                  <c:v>52.05</c:v>
                </c:pt>
              </c:numCache>
            </c:numRef>
          </c:val>
          <c:smooth val="0"/>
          <c:extLst>
            <c:ext xmlns:c16="http://schemas.microsoft.com/office/drawing/2014/chart" uri="{C3380CC4-5D6E-409C-BE32-E72D297353CC}">
              <c16:uniqueId val="{00000001-AFB3-4594-94CF-AB10FC31E4F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150.59</c:v>
                </c:pt>
                <c:pt idx="2">
                  <c:v>166.73</c:v>
                </c:pt>
                <c:pt idx="3">
                  <c:v>172.04</c:v>
                </c:pt>
                <c:pt idx="4">
                  <c:v>170.32</c:v>
                </c:pt>
              </c:numCache>
            </c:numRef>
          </c:val>
          <c:extLst>
            <c:ext xmlns:c16="http://schemas.microsoft.com/office/drawing/2014/chart" uri="{C3380CC4-5D6E-409C-BE32-E72D297353CC}">
              <c16:uniqueId val="{00000000-83B5-4F00-B55C-08A42478D30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274.99</c:v>
                </c:pt>
                <c:pt idx="2">
                  <c:v>282.08999999999997</c:v>
                </c:pt>
                <c:pt idx="3">
                  <c:v>303.27999999999997</c:v>
                </c:pt>
                <c:pt idx="4">
                  <c:v>301.86</c:v>
                </c:pt>
              </c:numCache>
            </c:numRef>
          </c:val>
          <c:smooth val="0"/>
          <c:extLst>
            <c:ext xmlns:c16="http://schemas.microsoft.com/office/drawing/2014/chart" uri="{C3380CC4-5D6E-409C-BE32-E72D297353CC}">
              <c16:uniqueId val="{00000001-83B5-4F00-B55C-08A42478D30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【104.44】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【124.06】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【785.10】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【87.54】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【28.42】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5" zoomScaleNormal="85" workbookViewId="0"/>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栃木県　矢板市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4" t="str">
        <f>データ!I6</f>
        <v>法適用</v>
      </c>
      <c r="C8" s="34"/>
      <c r="D8" s="34"/>
      <c r="E8" s="34"/>
      <c r="F8" s="34"/>
      <c r="G8" s="34"/>
      <c r="H8" s="34"/>
      <c r="I8" s="34" t="str">
        <f>データ!J6</f>
        <v>下水道事業</v>
      </c>
      <c r="J8" s="34"/>
      <c r="K8" s="34"/>
      <c r="L8" s="34"/>
      <c r="M8" s="34"/>
      <c r="N8" s="34"/>
      <c r="O8" s="34"/>
      <c r="P8" s="34" t="str">
        <f>データ!K6</f>
        <v>農業集落排水</v>
      </c>
      <c r="Q8" s="34"/>
      <c r="R8" s="34"/>
      <c r="S8" s="34"/>
      <c r="T8" s="34"/>
      <c r="U8" s="34"/>
      <c r="V8" s="34"/>
      <c r="W8" s="34" t="str">
        <f>データ!L6</f>
        <v>F2</v>
      </c>
      <c r="X8" s="34"/>
      <c r="Y8" s="34"/>
      <c r="Z8" s="34"/>
      <c r="AA8" s="34"/>
      <c r="AB8" s="34"/>
      <c r="AC8" s="34"/>
      <c r="AD8" s="35" t="str">
        <f>データ!$M$6</f>
        <v>非設置</v>
      </c>
      <c r="AE8" s="35"/>
      <c r="AF8" s="35"/>
      <c r="AG8" s="35"/>
      <c r="AH8" s="35"/>
      <c r="AI8" s="35"/>
      <c r="AJ8" s="35"/>
      <c r="AK8" s="3"/>
      <c r="AL8" s="36">
        <f>データ!S6</f>
        <v>30577</v>
      </c>
      <c r="AM8" s="36"/>
      <c r="AN8" s="36"/>
      <c r="AO8" s="36"/>
      <c r="AP8" s="36"/>
      <c r="AQ8" s="36"/>
      <c r="AR8" s="36"/>
      <c r="AS8" s="36"/>
      <c r="AT8" s="37">
        <f>データ!T6</f>
        <v>170.46</v>
      </c>
      <c r="AU8" s="37"/>
      <c r="AV8" s="37"/>
      <c r="AW8" s="37"/>
      <c r="AX8" s="37"/>
      <c r="AY8" s="37"/>
      <c r="AZ8" s="37"/>
      <c r="BA8" s="37"/>
      <c r="BB8" s="37">
        <f>データ!U6</f>
        <v>179.38</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7" t="str">
        <f>データ!N6</f>
        <v>-</v>
      </c>
      <c r="C10" s="37"/>
      <c r="D10" s="37"/>
      <c r="E10" s="37"/>
      <c r="F10" s="37"/>
      <c r="G10" s="37"/>
      <c r="H10" s="37"/>
      <c r="I10" s="37">
        <f>データ!O6</f>
        <v>77</v>
      </c>
      <c r="J10" s="37"/>
      <c r="K10" s="37"/>
      <c r="L10" s="37"/>
      <c r="M10" s="37"/>
      <c r="N10" s="37"/>
      <c r="O10" s="37"/>
      <c r="P10" s="37">
        <f>データ!P6</f>
        <v>2.96</v>
      </c>
      <c r="Q10" s="37"/>
      <c r="R10" s="37"/>
      <c r="S10" s="37"/>
      <c r="T10" s="37"/>
      <c r="U10" s="37"/>
      <c r="V10" s="37"/>
      <c r="W10" s="37">
        <f>データ!Q6</f>
        <v>65.209999999999994</v>
      </c>
      <c r="X10" s="37"/>
      <c r="Y10" s="37"/>
      <c r="Z10" s="37"/>
      <c r="AA10" s="37"/>
      <c r="AB10" s="37"/>
      <c r="AC10" s="37"/>
      <c r="AD10" s="36">
        <f>データ!R6</f>
        <v>3300</v>
      </c>
      <c r="AE10" s="36"/>
      <c r="AF10" s="36"/>
      <c r="AG10" s="36"/>
      <c r="AH10" s="36"/>
      <c r="AI10" s="36"/>
      <c r="AJ10" s="36"/>
      <c r="AK10" s="2"/>
      <c r="AL10" s="36">
        <f>データ!V6</f>
        <v>900</v>
      </c>
      <c r="AM10" s="36"/>
      <c r="AN10" s="36"/>
      <c r="AO10" s="36"/>
      <c r="AP10" s="36"/>
      <c r="AQ10" s="36"/>
      <c r="AR10" s="36"/>
      <c r="AS10" s="36"/>
      <c r="AT10" s="37">
        <f>データ!W6</f>
        <v>0.68</v>
      </c>
      <c r="AU10" s="37"/>
      <c r="AV10" s="37"/>
      <c r="AW10" s="37"/>
      <c r="AX10" s="37"/>
      <c r="AY10" s="37"/>
      <c r="AZ10" s="37"/>
      <c r="BA10" s="37"/>
      <c r="BB10" s="37">
        <f>データ!X6</f>
        <v>1323.53</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114</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115</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【104.44】</v>
      </c>
      <c r="F85" s="12" t="str">
        <f>データ!AT6</f>
        <v>【124.06】</v>
      </c>
      <c r="G85" s="12" t="str">
        <f>データ!BE6</f>
        <v>【42.02】</v>
      </c>
      <c r="H85" s="12" t="str">
        <f>データ!BP6</f>
        <v>【785.10】</v>
      </c>
      <c r="I85" s="12" t="str">
        <f>データ!CA6</f>
        <v>【56.93】</v>
      </c>
      <c r="J85" s="12" t="str">
        <f>データ!CL6</f>
        <v>【271.15】</v>
      </c>
      <c r="K85" s="12" t="str">
        <f>データ!CW6</f>
        <v>【49.87】</v>
      </c>
      <c r="L85" s="12" t="str">
        <f>データ!DH6</f>
        <v>【87.54】</v>
      </c>
      <c r="M85" s="12" t="str">
        <f>データ!DS6</f>
        <v>【28.42】</v>
      </c>
      <c r="N85" s="12" t="str">
        <f>データ!ED6</f>
        <v>【0.08】</v>
      </c>
      <c r="O85" s="12" t="str">
        <f>データ!EO6</f>
        <v>【0.02】</v>
      </c>
    </row>
  </sheetData>
  <sheetProtection algorithmName="SHA-512" hashValue="/wvQt+aKSAvePmYCbM2ECx0jYD4GN/dVwkTo5xp2vXqcoteNYxoCSz4VNb1lICaLaIE1r/QhZ9XPy/yJNByauQ==" saltValue="sq/iojhZvzFJDgOnVF5Sfw=="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92118</v>
      </c>
      <c r="D6" s="19">
        <f t="shared" si="3"/>
        <v>46</v>
      </c>
      <c r="E6" s="19">
        <f t="shared" si="3"/>
        <v>17</v>
      </c>
      <c r="F6" s="19">
        <f t="shared" si="3"/>
        <v>5</v>
      </c>
      <c r="G6" s="19">
        <f t="shared" si="3"/>
        <v>0</v>
      </c>
      <c r="H6" s="19" t="str">
        <f t="shared" si="3"/>
        <v>栃木県　矢板市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77</v>
      </c>
      <c r="P6" s="20">
        <f t="shared" si="3"/>
        <v>2.96</v>
      </c>
      <c r="Q6" s="20">
        <f t="shared" si="3"/>
        <v>65.209999999999994</v>
      </c>
      <c r="R6" s="20">
        <f t="shared" si="3"/>
        <v>3300</v>
      </c>
      <c r="S6" s="20">
        <f t="shared" si="3"/>
        <v>30577</v>
      </c>
      <c r="T6" s="20">
        <f t="shared" si="3"/>
        <v>170.46</v>
      </c>
      <c r="U6" s="20">
        <f t="shared" si="3"/>
        <v>179.38</v>
      </c>
      <c r="V6" s="20">
        <f t="shared" si="3"/>
        <v>900</v>
      </c>
      <c r="W6" s="20">
        <f t="shared" si="3"/>
        <v>0.68</v>
      </c>
      <c r="X6" s="20">
        <f t="shared" si="3"/>
        <v>1323.53</v>
      </c>
      <c r="Y6" s="21" t="str">
        <f>IF(Y7="",NA(),Y7)</f>
        <v>-</v>
      </c>
      <c r="Z6" s="21">
        <f t="shared" ref="Z6:AH6" si="4">IF(Z7="",NA(),Z7)</f>
        <v>167.12</v>
      </c>
      <c r="AA6" s="21">
        <f t="shared" si="4"/>
        <v>148.94999999999999</v>
      </c>
      <c r="AB6" s="21">
        <f t="shared" si="4"/>
        <v>146.16999999999999</v>
      </c>
      <c r="AC6" s="21">
        <f t="shared" si="4"/>
        <v>116.63</v>
      </c>
      <c r="AD6" s="21" t="str">
        <f t="shared" si="4"/>
        <v>-</v>
      </c>
      <c r="AE6" s="21">
        <f t="shared" si="4"/>
        <v>106.37</v>
      </c>
      <c r="AF6" s="21">
        <f t="shared" si="4"/>
        <v>106.07</v>
      </c>
      <c r="AG6" s="21">
        <f t="shared" si="4"/>
        <v>105.5</v>
      </c>
      <c r="AH6" s="21">
        <f t="shared" si="4"/>
        <v>106.35</v>
      </c>
      <c r="AI6" s="20" t="str">
        <f>IF(AI7="","",IF(AI7="-","【-】","【"&amp;SUBSTITUTE(TEXT(AI7,"#,##0.00"),"-","△")&amp;"】"))</f>
        <v>【104.44】</v>
      </c>
      <c r="AJ6" s="21" t="str">
        <f>IF(AJ7="",NA(),AJ7)</f>
        <v>-</v>
      </c>
      <c r="AK6" s="20">
        <f t="shared" ref="AK6:AS6" si="5">IF(AK7="",NA(),AK7)</f>
        <v>0</v>
      </c>
      <c r="AL6" s="20">
        <f t="shared" si="5"/>
        <v>0</v>
      </c>
      <c r="AM6" s="20">
        <f t="shared" si="5"/>
        <v>0</v>
      </c>
      <c r="AN6" s="20">
        <f t="shared" si="5"/>
        <v>0</v>
      </c>
      <c r="AO6" s="21" t="str">
        <f t="shared" si="5"/>
        <v>-</v>
      </c>
      <c r="AP6" s="21">
        <f t="shared" si="5"/>
        <v>139.02000000000001</v>
      </c>
      <c r="AQ6" s="21">
        <f t="shared" si="5"/>
        <v>132.04</v>
      </c>
      <c r="AR6" s="21">
        <f t="shared" si="5"/>
        <v>145.43</v>
      </c>
      <c r="AS6" s="21">
        <f t="shared" si="5"/>
        <v>129.88999999999999</v>
      </c>
      <c r="AT6" s="20" t="str">
        <f>IF(AT7="","",IF(AT7="-","【-】","【"&amp;SUBSTITUTE(TEXT(AT7,"#,##0.00"),"-","△")&amp;"】"))</f>
        <v>【124.06】</v>
      </c>
      <c r="AU6" s="21" t="str">
        <f>IF(AU7="",NA(),AU7)</f>
        <v>-</v>
      </c>
      <c r="AV6" s="21">
        <f t="shared" ref="AV6:BD6" si="6">IF(AV7="",NA(),AV7)</f>
        <v>45.02</v>
      </c>
      <c r="AW6" s="21">
        <f t="shared" si="6"/>
        <v>63.44</v>
      </c>
      <c r="AX6" s="21">
        <f t="shared" si="6"/>
        <v>84.02</v>
      </c>
      <c r="AY6" s="21">
        <f t="shared" si="6"/>
        <v>90.93</v>
      </c>
      <c r="AZ6" s="21" t="str">
        <f t="shared" si="6"/>
        <v>-</v>
      </c>
      <c r="BA6" s="21">
        <f t="shared" si="6"/>
        <v>29.13</v>
      </c>
      <c r="BB6" s="21">
        <f t="shared" si="6"/>
        <v>35.69</v>
      </c>
      <c r="BC6" s="21">
        <f t="shared" si="6"/>
        <v>38.4</v>
      </c>
      <c r="BD6" s="21">
        <f t="shared" si="6"/>
        <v>44.04</v>
      </c>
      <c r="BE6" s="20" t="str">
        <f>IF(BE7="","",IF(BE7="-","【-】","【"&amp;SUBSTITUTE(TEXT(BE7,"#,##0.00"),"-","△")&amp;"】"))</f>
        <v>【42.02】</v>
      </c>
      <c r="BF6" s="21" t="str">
        <f>IF(BF7="",NA(),BF7)</f>
        <v>-</v>
      </c>
      <c r="BG6" s="20">
        <f t="shared" ref="BG6:BO6" si="7">IF(BG7="",NA(),BG7)</f>
        <v>0</v>
      </c>
      <c r="BH6" s="20">
        <f t="shared" si="7"/>
        <v>0</v>
      </c>
      <c r="BI6" s="21">
        <f t="shared" si="7"/>
        <v>1066.43</v>
      </c>
      <c r="BJ6" s="21">
        <f t="shared" si="7"/>
        <v>1030.48</v>
      </c>
      <c r="BK6" s="21" t="str">
        <f t="shared" si="7"/>
        <v>-</v>
      </c>
      <c r="BL6" s="21">
        <f t="shared" si="7"/>
        <v>867.83</v>
      </c>
      <c r="BM6" s="21">
        <f t="shared" si="7"/>
        <v>791.76</v>
      </c>
      <c r="BN6" s="21">
        <f t="shared" si="7"/>
        <v>900.82</v>
      </c>
      <c r="BO6" s="21">
        <f t="shared" si="7"/>
        <v>839.21</v>
      </c>
      <c r="BP6" s="20" t="str">
        <f>IF(BP7="","",IF(BP7="-","【-】","【"&amp;SUBSTITUTE(TEXT(BP7,"#,##0.00"),"-","△")&amp;"】"))</f>
        <v>【785.10】</v>
      </c>
      <c r="BQ6" s="21" t="str">
        <f>IF(BQ7="",NA(),BQ7)</f>
        <v>-</v>
      </c>
      <c r="BR6" s="21">
        <f t="shared" ref="BR6:BZ6" si="8">IF(BR7="",NA(),BR7)</f>
        <v>100</v>
      </c>
      <c r="BS6" s="21">
        <f t="shared" si="8"/>
        <v>99.87</v>
      </c>
      <c r="BT6" s="21">
        <f t="shared" si="8"/>
        <v>98.57</v>
      </c>
      <c r="BU6" s="21">
        <f t="shared" si="8"/>
        <v>100</v>
      </c>
      <c r="BV6" s="21" t="str">
        <f t="shared" si="8"/>
        <v>-</v>
      </c>
      <c r="BW6" s="21">
        <f t="shared" si="8"/>
        <v>57.08</v>
      </c>
      <c r="BX6" s="21">
        <f t="shared" si="8"/>
        <v>56.26</v>
      </c>
      <c r="BY6" s="21">
        <f t="shared" si="8"/>
        <v>52.94</v>
      </c>
      <c r="BZ6" s="21">
        <f t="shared" si="8"/>
        <v>52.05</v>
      </c>
      <c r="CA6" s="20" t="str">
        <f>IF(CA7="","",IF(CA7="-","【-】","【"&amp;SUBSTITUTE(TEXT(CA7,"#,##0.00"),"-","△")&amp;"】"))</f>
        <v>【56.93】</v>
      </c>
      <c r="CB6" s="21" t="str">
        <f>IF(CB7="",NA(),CB7)</f>
        <v>-</v>
      </c>
      <c r="CC6" s="21">
        <f t="shared" ref="CC6:CK6" si="9">IF(CC7="",NA(),CC7)</f>
        <v>150.59</v>
      </c>
      <c r="CD6" s="21">
        <f t="shared" si="9"/>
        <v>166.73</v>
      </c>
      <c r="CE6" s="21">
        <f t="shared" si="9"/>
        <v>172.04</v>
      </c>
      <c r="CF6" s="21">
        <f t="shared" si="9"/>
        <v>170.32</v>
      </c>
      <c r="CG6" s="21" t="str">
        <f t="shared" si="9"/>
        <v>-</v>
      </c>
      <c r="CH6" s="21">
        <f t="shared" si="9"/>
        <v>274.99</v>
      </c>
      <c r="CI6" s="21">
        <f t="shared" si="9"/>
        <v>282.08999999999997</v>
      </c>
      <c r="CJ6" s="21">
        <f t="shared" si="9"/>
        <v>303.27999999999997</v>
      </c>
      <c r="CK6" s="21">
        <f t="shared" si="9"/>
        <v>301.86</v>
      </c>
      <c r="CL6" s="20" t="str">
        <f>IF(CL7="","",IF(CL7="-","【-】","【"&amp;SUBSTITUTE(TEXT(CL7,"#,##0.00"),"-","△")&amp;"】"))</f>
        <v>【271.15】</v>
      </c>
      <c r="CM6" s="21" t="str">
        <f>IF(CM7="",NA(),CM7)</f>
        <v>-</v>
      </c>
      <c r="CN6" s="21">
        <f t="shared" ref="CN6:CV6" si="10">IF(CN7="",NA(),CN7)</f>
        <v>55.19</v>
      </c>
      <c r="CO6" s="21">
        <f t="shared" si="10"/>
        <v>57.23</v>
      </c>
      <c r="CP6" s="21">
        <f t="shared" si="10"/>
        <v>55.06</v>
      </c>
      <c r="CQ6" s="21">
        <f t="shared" si="10"/>
        <v>54.8</v>
      </c>
      <c r="CR6" s="21" t="str">
        <f t="shared" si="10"/>
        <v>-</v>
      </c>
      <c r="CS6" s="21">
        <f t="shared" si="10"/>
        <v>54.83</v>
      </c>
      <c r="CT6" s="21">
        <f t="shared" si="10"/>
        <v>66.53</v>
      </c>
      <c r="CU6" s="21">
        <f t="shared" si="10"/>
        <v>52.35</v>
      </c>
      <c r="CV6" s="21">
        <f t="shared" si="10"/>
        <v>46.25</v>
      </c>
      <c r="CW6" s="20" t="str">
        <f>IF(CW7="","",IF(CW7="-","【-】","【"&amp;SUBSTITUTE(TEXT(CW7,"#,##0.00"),"-","△")&amp;"】"))</f>
        <v>【49.87】</v>
      </c>
      <c r="CX6" s="21" t="str">
        <f>IF(CX7="",NA(),CX7)</f>
        <v>-</v>
      </c>
      <c r="CY6" s="21">
        <f t="shared" ref="CY6:DG6" si="11">IF(CY7="",NA(),CY7)</f>
        <v>83.22</v>
      </c>
      <c r="CZ6" s="21">
        <f t="shared" si="11"/>
        <v>83.78</v>
      </c>
      <c r="DA6" s="21">
        <f t="shared" si="11"/>
        <v>83.24</v>
      </c>
      <c r="DB6" s="21">
        <f t="shared" si="11"/>
        <v>82.44</v>
      </c>
      <c r="DC6" s="21" t="str">
        <f t="shared" si="11"/>
        <v>-</v>
      </c>
      <c r="DD6" s="21">
        <f t="shared" si="11"/>
        <v>84.7</v>
      </c>
      <c r="DE6" s="21">
        <f t="shared" si="11"/>
        <v>84.67</v>
      </c>
      <c r="DF6" s="21">
        <f t="shared" si="11"/>
        <v>84.39</v>
      </c>
      <c r="DG6" s="21">
        <f t="shared" si="11"/>
        <v>83.96</v>
      </c>
      <c r="DH6" s="20" t="str">
        <f>IF(DH7="","",IF(DH7="-","【-】","【"&amp;SUBSTITUTE(TEXT(DH7,"#,##0.00"),"-","△")&amp;"】"))</f>
        <v>【87.54】</v>
      </c>
      <c r="DI6" s="21" t="str">
        <f>IF(DI7="",NA(),DI7)</f>
        <v>-</v>
      </c>
      <c r="DJ6" s="21">
        <f t="shared" ref="DJ6:DR6" si="12">IF(DJ7="",NA(),DJ7)</f>
        <v>4.3600000000000003</v>
      </c>
      <c r="DK6" s="21">
        <f t="shared" si="12"/>
        <v>8.34</v>
      </c>
      <c r="DL6" s="21">
        <f t="shared" si="12"/>
        <v>12.19</v>
      </c>
      <c r="DM6" s="21">
        <f t="shared" si="12"/>
        <v>15.14</v>
      </c>
      <c r="DN6" s="21" t="str">
        <f t="shared" si="12"/>
        <v>-</v>
      </c>
      <c r="DO6" s="21">
        <f t="shared" si="12"/>
        <v>20.34</v>
      </c>
      <c r="DP6" s="21">
        <f t="shared" si="12"/>
        <v>21.85</v>
      </c>
      <c r="DQ6" s="21">
        <f t="shared" si="12"/>
        <v>25.19</v>
      </c>
      <c r="DR6" s="21">
        <f t="shared" si="12"/>
        <v>25.46</v>
      </c>
      <c r="DS6" s="20" t="str">
        <f>IF(DS7="","",IF(DS7="-","【-】","【"&amp;SUBSTITUTE(TEXT(DS7,"#,##0.00"),"-","△")&amp;"】"))</f>
        <v>【28.42】</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1">
        <f t="shared" si="13"/>
        <v>0.19</v>
      </c>
      <c r="ED6" s="20" t="str">
        <f>IF(ED7="","",IF(ED7="-","【-】","【"&amp;SUBSTITUTE(TEXT(ED7,"#,##0.00"),"-","△")&amp;"】"))</f>
        <v>【0.08】</v>
      </c>
      <c r="EE6" s="21" t="str">
        <f>IF(EE7="",NA(),EE7)</f>
        <v>-</v>
      </c>
      <c r="EF6" s="20">
        <f t="shared" ref="EF6:EN6" si="14">IF(EF7="",NA(),EF7)</f>
        <v>0</v>
      </c>
      <c r="EG6" s="20">
        <f t="shared" si="14"/>
        <v>0</v>
      </c>
      <c r="EH6" s="20">
        <f t="shared" si="14"/>
        <v>0</v>
      </c>
      <c r="EI6" s="20">
        <f t="shared" si="14"/>
        <v>0</v>
      </c>
      <c r="EJ6" s="21" t="str">
        <f t="shared" si="14"/>
        <v>-</v>
      </c>
      <c r="EK6" s="21">
        <f t="shared" si="14"/>
        <v>0.25</v>
      </c>
      <c r="EL6" s="21">
        <f t="shared" si="14"/>
        <v>0.05</v>
      </c>
      <c r="EM6" s="21">
        <f t="shared" si="14"/>
        <v>0.03</v>
      </c>
      <c r="EN6" s="21">
        <f t="shared" si="14"/>
        <v>0.03</v>
      </c>
      <c r="EO6" s="20" t="str">
        <f>IF(EO7="","",IF(EO7="-","【-】","【"&amp;SUBSTITUTE(TEXT(EO7,"#,##0.00"),"-","△")&amp;"】"))</f>
        <v>【0.02】</v>
      </c>
    </row>
    <row r="7" spans="1:148" s="22" customFormat="1" x14ac:dyDescent="0.2">
      <c r="A7" s="14"/>
      <c r="B7" s="23">
        <v>2023</v>
      </c>
      <c r="C7" s="23">
        <v>92118</v>
      </c>
      <c r="D7" s="23">
        <v>46</v>
      </c>
      <c r="E7" s="23">
        <v>17</v>
      </c>
      <c r="F7" s="23">
        <v>5</v>
      </c>
      <c r="G7" s="23">
        <v>0</v>
      </c>
      <c r="H7" s="23" t="s">
        <v>96</v>
      </c>
      <c r="I7" s="23" t="s">
        <v>97</v>
      </c>
      <c r="J7" s="23" t="s">
        <v>98</v>
      </c>
      <c r="K7" s="23" t="s">
        <v>99</v>
      </c>
      <c r="L7" s="23" t="s">
        <v>100</v>
      </c>
      <c r="M7" s="23" t="s">
        <v>101</v>
      </c>
      <c r="N7" s="24" t="s">
        <v>102</v>
      </c>
      <c r="O7" s="24">
        <v>77</v>
      </c>
      <c r="P7" s="24">
        <v>2.96</v>
      </c>
      <c r="Q7" s="24">
        <v>65.209999999999994</v>
      </c>
      <c r="R7" s="24">
        <v>3300</v>
      </c>
      <c r="S7" s="24">
        <v>30577</v>
      </c>
      <c r="T7" s="24">
        <v>170.46</v>
      </c>
      <c r="U7" s="24">
        <v>179.38</v>
      </c>
      <c r="V7" s="24">
        <v>900</v>
      </c>
      <c r="W7" s="24">
        <v>0.68</v>
      </c>
      <c r="X7" s="24">
        <v>1323.53</v>
      </c>
      <c r="Y7" s="24" t="s">
        <v>102</v>
      </c>
      <c r="Z7" s="24">
        <v>167.12</v>
      </c>
      <c r="AA7" s="24">
        <v>148.94999999999999</v>
      </c>
      <c r="AB7" s="24">
        <v>146.16999999999999</v>
      </c>
      <c r="AC7" s="24">
        <v>116.63</v>
      </c>
      <c r="AD7" s="24" t="s">
        <v>102</v>
      </c>
      <c r="AE7" s="24">
        <v>106.37</v>
      </c>
      <c r="AF7" s="24">
        <v>106.07</v>
      </c>
      <c r="AG7" s="24">
        <v>105.5</v>
      </c>
      <c r="AH7" s="24">
        <v>106.35</v>
      </c>
      <c r="AI7" s="24">
        <v>104.44</v>
      </c>
      <c r="AJ7" s="24" t="s">
        <v>102</v>
      </c>
      <c r="AK7" s="24">
        <v>0</v>
      </c>
      <c r="AL7" s="24">
        <v>0</v>
      </c>
      <c r="AM7" s="24">
        <v>0</v>
      </c>
      <c r="AN7" s="24">
        <v>0</v>
      </c>
      <c r="AO7" s="24" t="s">
        <v>102</v>
      </c>
      <c r="AP7" s="24">
        <v>139.02000000000001</v>
      </c>
      <c r="AQ7" s="24">
        <v>132.04</v>
      </c>
      <c r="AR7" s="24">
        <v>145.43</v>
      </c>
      <c r="AS7" s="24">
        <v>129.88999999999999</v>
      </c>
      <c r="AT7" s="24">
        <v>124.06</v>
      </c>
      <c r="AU7" s="24" t="s">
        <v>102</v>
      </c>
      <c r="AV7" s="24">
        <v>45.02</v>
      </c>
      <c r="AW7" s="24">
        <v>63.44</v>
      </c>
      <c r="AX7" s="24">
        <v>84.02</v>
      </c>
      <c r="AY7" s="24">
        <v>90.93</v>
      </c>
      <c r="AZ7" s="24" t="s">
        <v>102</v>
      </c>
      <c r="BA7" s="24">
        <v>29.13</v>
      </c>
      <c r="BB7" s="24">
        <v>35.69</v>
      </c>
      <c r="BC7" s="24">
        <v>38.4</v>
      </c>
      <c r="BD7" s="24">
        <v>44.04</v>
      </c>
      <c r="BE7" s="24">
        <v>42.02</v>
      </c>
      <c r="BF7" s="24" t="s">
        <v>102</v>
      </c>
      <c r="BG7" s="24">
        <v>0</v>
      </c>
      <c r="BH7" s="24">
        <v>0</v>
      </c>
      <c r="BI7" s="24">
        <v>1066.43</v>
      </c>
      <c r="BJ7" s="24">
        <v>1030.48</v>
      </c>
      <c r="BK7" s="24" t="s">
        <v>102</v>
      </c>
      <c r="BL7" s="24">
        <v>867.83</v>
      </c>
      <c r="BM7" s="24">
        <v>791.76</v>
      </c>
      <c r="BN7" s="24">
        <v>900.82</v>
      </c>
      <c r="BO7" s="24">
        <v>839.21</v>
      </c>
      <c r="BP7" s="24">
        <v>785.1</v>
      </c>
      <c r="BQ7" s="24" t="s">
        <v>102</v>
      </c>
      <c r="BR7" s="24">
        <v>100</v>
      </c>
      <c r="BS7" s="24">
        <v>99.87</v>
      </c>
      <c r="BT7" s="24">
        <v>98.57</v>
      </c>
      <c r="BU7" s="24">
        <v>100</v>
      </c>
      <c r="BV7" s="24" t="s">
        <v>102</v>
      </c>
      <c r="BW7" s="24">
        <v>57.08</v>
      </c>
      <c r="BX7" s="24">
        <v>56.26</v>
      </c>
      <c r="BY7" s="24">
        <v>52.94</v>
      </c>
      <c r="BZ7" s="24">
        <v>52.05</v>
      </c>
      <c r="CA7" s="24">
        <v>56.93</v>
      </c>
      <c r="CB7" s="24" t="s">
        <v>102</v>
      </c>
      <c r="CC7" s="24">
        <v>150.59</v>
      </c>
      <c r="CD7" s="24">
        <v>166.73</v>
      </c>
      <c r="CE7" s="24">
        <v>172.04</v>
      </c>
      <c r="CF7" s="24">
        <v>170.32</v>
      </c>
      <c r="CG7" s="24" t="s">
        <v>102</v>
      </c>
      <c r="CH7" s="24">
        <v>274.99</v>
      </c>
      <c r="CI7" s="24">
        <v>282.08999999999997</v>
      </c>
      <c r="CJ7" s="24">
        <v>303.27999999999997</v>
      </c>
      <c r="CK7" s="24">
        <v>301.86</v>
      </c>
      <c r="CL7" s="24">
        <v>271.14999999999998</v>
      </c>
      <c r="CM7" s="24" t="s">
        <v>102</v>
      </c>
      <c r="CN7" s="24">
        <v>55.19</v>
      </c>
      <c r="CO7" s="24">
        <v>57.23</v>
      </c>
      <c r="CP7" s="24">
        <v>55.06</v>
      </c>
      <c r="CQ7" s="24">
        <v>54.8</v>
      </c>
      <c r="CR7" s="24" t="s">
        <v>102</v>
      </c>
      <c r="CS7" s="24">
        <v>54.83</v>
      </c>
      <c r="CT7" s="24">
        <v>66.53</v>
      </c>
      <c r="CU7" s="24">
        <v>52.35</v>
      </c>
      <c r="CV7" s="24">
        <v>46.25</v>
      </c>
      <c r="CW7" s="24">
        <v>49.87</v>
      </c>
      <c r="CX7" s="24" t="s">
        <v>102</v>
      </c>
      <c r="CY7" s="24">
        <v>83.22</v>
      </c>
      <c r="CZ7" s="24">
        <v>83.78</v>
      </c>
      <c r="DA7" s="24">
        <v>83.24</v>
      </c>
      <c r="DB7" s="24">
        <v>82.44</v>
      </c>
      <c r="DC7" s="24" t="s">
        <v>102</v>
      </c>
      <c r="DD7" s="24">
        <v>84.7</v>
      </c>
      <c r="DE7" s="24">
        <v>84.67</v>
      </c>
      <c r="DF7" s="24">
        <v>84.39</v>
      </c>
      <c r="DG7" s="24">
        <v>83.96</v>
      </c>
      <c r="DH7" s="24">
        <v>87.54</v>
      </c>
      <c r="DI7" s="24" t="s">
        <v>102</v>
      </c>
      <c r="DJ7" s="24">
        <v>4.3600000000000003</v>
      </c>
      <c r="DK7" s="24">
        <v>8.34</v>
      </c>
      <c r="DL7" s="24">
        <v>12.19</v>
      </c>
      <c r="DM7" s="24">
        <v>15.14</v>
      </c>
      <c r="DN7" s="24" t="s">
        <v>102</v>
      </c>
      <c r="DO7" s="24">
        <v>20.34</v>
      </c>
      <c r="DP7" s="24">
        <v>21.85</v>
      </c>
      <c r="DQ7" s="24">
        <v>25.19</v>
      </c>
      <c r="DR7" s="24">
        <v>25.46</v>
      </c>
      <c r="DS7" s="24">
        <v>28.42</v>
      </c>
      <c r="DT7" s="24" t="s">
        <v>102</v>
      </c>
      <c r="DU7" s="24">
        <v>0</v>
      </c>
      <c r="DV7" s="24">
        <v>0</v>
      </c>
      <c r="DW7" s="24">
        <v>0</v>
      </c>
      <c r="DX7" s="24">
        <v>0</v>
      </c>
      <c r="DY7" s="24" t="s">
        <v>102</v>
      </c>
      <c r="DZ7" s="24">
        <v>0</v>
      </c>
      <c r="EA7" s="24">
        <v>0</v>
      </c>
      <c r="EB7" s="24">
        <v>0</v>
      </c>
      <c r="EC7" s="24">
        <v>0.19</v>
      </c>
      <c r="ED7" s="24">
        <v>0.08</v>
      </c>
      <c r="EE7" s="24" t="s">
        <v>102</v>
      </c>
      <c r="EF7" s="24">
        <v>0</v>
      </c>
      <c r="EG7" s="24">
        <v>0</v>
      </c>
      <c r="EH7" s="24">
        <v>0</v>
      </c>
      <c r="EI7" s="24">
        <v>0</v>
      </c>
      <c r="EJ7" s="24" t="s">
        <v>102</v>
      </c>
      <c r="EK7" s="24">
        <v>0.25</v>
      </c>
      <c r="EL7" s="24">
        <v>0.05</v>
      </c>
      <c r="EM7" s="24">
        <v>0.03</v>
      </c>
      <c r="EN7" s="24">
        <v>0.03</v>
      </c>
      <c r="EO7" s="24">
        <v>0.02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110</v>
      </c>
      <c r="E13" t="s">
        <v>110</v>
      </c>
      <c r="F13" t="s">
        <v>110</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中野　友寛</cp:lastModifiedBy>
  <dcterms:created xsi:type="dcterms:W3CDTF">2025-01-24T07:16:31Z</dcterms:created>
  <dcterms:modified xsi:type="dcterms:W3CDTF">2025-02-28T11:39:47Z</dcterms:modified>
  <cp:category/>
</cp:coreProperties>
</file>