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XNTA/kHYmy9mZRmQSr+sjBExNOLhMVxKaJ76N5x1Sj8CtvuaoLGbDpiR7BkFr5CSdorSYNJMw+n29u6GKIJVfQ==" workbookSaltValue="Fsnntc7fA8ftE551sm9E1g==" workbookSpinCount="100000" lockStructure="1"/>
  <bookViews>
    <workbookView xWindow="279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<sst xmlns="http://schemas.openxmlformats.org/spreadsheetml/2006/main" count="228" uniqueCount="113">
  <si>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</si>
  <si>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</si>
  <si>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</si>
  <si>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</si>
  <si>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</si>
  <si>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</si>
  <si>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</si>
  <si>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</si>
  <si>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</si>
  <si>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</si>
  <si>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</si>
  <si>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</si>
  <si>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</si>
  <si>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</si>
  <si>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</si>
  <si>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</si>
  <si>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</si>
  <si>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</si>
  <si>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</si>
  <si>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</si>
  <si>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</si>
  <si>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</si>
  <si>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</si>
  <si>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</si>
  <si>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</si>
  <si>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</si>
  <si>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</si>
  <si>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</si>
  <si>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</si>
  <si>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</si>
  <si>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</si>
  <si>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</si>
  <si>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</si>
  <si>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</si>
  <si>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</si>
  <si>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</si>
  <si>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</si>
  <si>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</si>
  <si>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</si>
  <si>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</si>
  <si>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</si>
  <si>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</si>
  <si>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</si>
  <si>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</si>
  <si>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</si>
  <si>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</si>
  <si>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</si>
  <si>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</si>
  <si>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</si>
  <si>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</si>
  <si>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</si>
  <si>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</si>
  <si>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</si>
  <si>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</si>
  <si>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</si>
  <si>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</si>
  <si>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</si>
  <si>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</si>
  <si>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</si>
  <si>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</si>
  <si>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</si>
  <si>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</si>
  <si>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</si>
  <si>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</si>
  <si>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</si>
  <si>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</si>
  <si>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</si>
  <si>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</si>
  <si>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</si>
  <si>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</si>
  <si>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</si>
  <si>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</si>
  <si>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</si>
  <si>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</si>
  <si>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</si>
  <si>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</si>
  <si>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</si>
  <si>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</si>
  <si>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</si>
  <si>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</si>
  <si>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</si>
  <si>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</si>
  <si>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</si>
  <si>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</si>
  <si>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</si>
  <si>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</si>
  <si>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</si>
  <si>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</si>
  <si>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</si>
  <si>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</si>
  <si>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</si>
  <si>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</si>
  <si>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</si>
  <si>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</si>
  <si>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</si>
  <si>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</si>
  <si>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</si>
  <si>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</si>
  <si>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</si>
  <si>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</si>
  <si>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</si>
  <si>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</si>
  <si>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</si>
  <si>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</si>
  <si>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</si>
  <si>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</si>
  <si>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</si>
  <si>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</si>
  <si>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</si>
  <si>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</si>
  <si>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管渠改善率は0％となっています。老朽化した処理場設備の修繕が最優先であり、管渠の改善にまで至っていない状況です。今後、経営改善に向けた投資計画等の検討が必要です。</t>
    <phoneticPr fontId="4"/>
  </si>
  <si>
    <t>　本市の農業集落排水事業は、汚水処理原価が増加傾向にあり、かつ使用料単価が低く設定されていることから、経費回収率が低く、使用料収入の不足分を一般会計からの繰入金で賄っています。
　今後、施設の改築・更新を計画的かつ効率的に進め、水洗化率の向上等による収益の確保と適正化を図る必要があります。また、経営戦略を策定し、安定的かつ継続的な事業運営を目指します。</t>
    <phoneticPr fontId="4"/>
  </si>
  <si>
    <t>⑴ 健全性について
　収益的収支比率は100％を下回っており、使用料収入以外の収入（一般会計繰入金等）に依存している状況です。これは、事業運営に支障をきたす経営状況であり、健全経営に向けた取り組みが必要です。
　経費回収率は類似団体平均を上回っていますが、100％には遠く及ばない状況です。汚水処理原価に対し、使用料水準を低く設定しているためと想定されます。
　汚水処理原価は類似団体平均を下回っています。今後も、施設の効率的な運用を行い、有収率の向上に向けた施設の適正な維持管理を行っていきます。
　企業債残高対事業規模比率は、企業債単年度償還の全額を一般会計で負担しているため0％となっています。なお、現在は規模の小さな整備事業や公営企業会計適用事業に対しての比較的少額な借入のみ行っているため、過去に借り入れた地方債の償還が進んでいます。
⑵ 効率性について
　施設利用率は類似団体平均をやや下回っており、施設の老朽化による処理能力の低下が懸念されます。
　水洗化率は類似団体平均を上回っており、今後も水洗化率の更なる向上を目指します。</t>
    <rPh sb="24" eb="25">
      <t>シタ</t>
    </rPh>
    <rPh sb="203" eb="205">
      <t>コンゴ</t>
    </rPh>
    <rPh sb="207" eb="209">
      <t>シセツ</t>
    </rPh>
    <rPh sb="210" eb="213">
      <t>コウリツテキ</t>
    </rPh>
    <rPh sb="214" eb="216">
      <t>ウンヨウ</t>
    </rPh>
    <rPh sb="217" eb="218">
      <t>オコナ</t>
    </rPh>
    <rPh sb="241" eb="242">
      <t>オコナ</t>
    </rPh>
    <rPh sb="452" eb="454">
      <t>コンゴ</t>
    </rPh>
    <rPh sb="460" eb="461">
      <t>サラ</t>
    </rPh>
    <rPh sb="466" eb="46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</si>
</sst>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AC-4592-A42F-6E90E7958C04}"/>
            </c:ext>
          </c:extLst>
        </c:ser>
        <c:dLbls>
          <c:showLegendKey val="0"/>
          <c:showVal val="0"/>
          <c:showCatName val="0"/>
          <c:showSerName val="0"/>
          <c:showPercent val="0"/>
          <c:showBubbleSize val="0"/>
        </c:dLbls>
        <c:gapWidth val="150"/>
        <c:axId val="431901072"/>
        <c:axId val="43190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3AC-4592-A42F-6E90E7958C04}"/>
            </c:ext>
          </c:extLst>
        </c:ser>
        <c:dLbls>
          <c:showLegendKey val="0"/>
          <c:showVal val="0"/>
          <c:showCatName val="0"/>
          <c:showSerName val="0"/>
          <c:showPercent val="0"/>
          <c:showBubbleSize val="0"/>
        </c:dLbls>
        <c:marker val="1"/>
        <c:smooth val="0"/>
        <c:axId val="431901072"/>
        <c:axId val="431900680"/>
      </c:lineChart>
      <c:dateAx>
        <c:axId val="431901072"/>
        <c:scaling>
          <c:orientation val="minMax"/>
        </c:scaling>
        <c:delete val="1"/>
        <c:axPos val="b"/>
        <c:numFmt formatCode="ge" sourceLinked="1"/>
        <c:majorTickMark val="none"/>
        <c:minorTickMark val="none"/>
        <c:tickLblPos val="none"/>
        <c:crossAx val="431900680"/>
        <c:crosses val="autoZero"/>
        <c:auto val="1"/>
        <c:lblOffset val="100"/>
        <c:baseTimeUnit val="years"/>
      </c:dateAx>
      <c:valAx>
        <c:axId val="43190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49.08</c:v>
                </c:pt>
                <c:pt idx="1">
                  <c:v>45.17</c:v>
                </c:pt>
                <c:pt idx="2">
                  <c:v>46.76</c:v>
                </c:pt>
                <c:pt idx="3">
                  <c:v>48.67</c:v>
                </c:pt>
                <c:pt idx="4">
                  <c:v>49.92</c:v>
                </c:pt>
              </c:numCache>
            </c:numRef>
          </c:val>
          <c:extLst>
            <c:ext xmlns:c16="http://schemas.microsoft.com/office/drawing/2014/chart" uri="{C3380CC4-5D6E-409C-BE32-E72D297353CC}">
              <c16:uniqueId val="{00000000-9C94-4DB6-BB49-61C4462F011C}"/>
            </c:ext>
          </c:extLst>
        </c:ser>
        <c:dLbls>
          <c:showLegendKey val="0"/>
          <c:showVal val="0"/>
          <c:showCatName val="0"/>
          <c:showSerName val="0"/>
          <c:showPercent val="0"/>
          <c:showBubbleSize val="0"/>
        </c:dLbls>
        <c:gapWidth val="150"/>
        <c:axId val="259760912"/>
        <c:axId val="2597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C94-4DB6-BB49-61C4462F011C}"/>
            </c:ext>
          </c:extLst>
        </c:ser>
        <c:dLbls>
          <c:showLegendKey val="0"/>
          <c:showVal val="0"/>
          <c:showCatName val="0"/>
          <c:showSerName val="0"/>
          <c:showPercent val="0"/>
          <c:showBubbleSize val="0"/>
        </c:dLbls>
        <c:marker val="1"/>
        <c:smooth val="0"/>
        <c:axId val="259760912"/>
        <c:axId val="259760128"/>
      </c:lineChart>
      <c:dateAx>
        <c:axId val="259760912"/>
        <c:scaling>
          <c:orientation val="minMax"/>
        </c:scaling>
        <c:delete val="1"/>
        <c:axPos val="b"/>
        <c:numFmt formatCode="ge" sourceLinked="1"/>
        <c:majorTickMark val="none"/>
        <c:minorTickMark val="none"/>
        <c:tickLblPos val="none"/>
        <c:crossAx val="259760128"/>
        <c:crosses val="autoZero"/>
        <c:auto val="1"/>
        <c:lblOffset val="100"/>
        <c:baseTimeUnit val="years"/>
      </c:dateAx>
      <c:valAx>
        <c:axId val="259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6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86.6</c:v>
                </c:pt>
                <c:pt idx="1">
                  <c:v>88.08</c:v>
                </c:pt>
                <c:pt idx="2">
                  <c:v>89.3</c:v>
                </c:pt>
                <c:pt idx="3">
                  <c:v>89.48</c:v>
                </c:pt>
                <c:pt idx="4">
                  <c:v>89.1</c:v>
                </c:pt>
              </c:numCache>
            </c:numRef>
          </c:val>
          <c:extLst>
            <c:ext xmlns:c16="http://schemas.microsoft.com/office/drawing/2014/chart" uri="{C3380CC4-5D6E-409C-BE32-E72D297353CC}">
              <c16:uniqueId val="{00000000-EDE3-48EC-BE72-4F318DD69B24}"/>
            </c:ext>
          </c:extLst>
        </c:ser>
        <c:dLbls>
          <c:showLegendKey val="0"/>
          <c:showVal val="0"/>
          <c:showCatName val="0"/>
          <c:showSerName val="0"/>
          <c:showPercent val="0"/>
          <c:showBubbleSize val="0"/>
        </c:dLbls>
        <c:gapWidth val="150"/>
        <c:axId val="116984760"/>
        <c:axId val="2551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DE3-48EC-BE72-4F318DD69B24}"/>
            </c:ext>
          </c:extLst>
        </c:ser>
        <c:dLbls>
          <c:showLegendKey val="0"/>
          <c:showVal val="0"/>
          <c:showCatName val="0"/>
          <c:showSerName val="0"/>
          <c:showPercent val="0"/>
          <c:showBubbleSize val="0"/>
        </c:dLbls>
        <c:marker val="1"/>
        <c:smooth val="0"/>
        <c:axId val="116984760"/>
        <c:axId val="255182200"/>
      </c:lineChart>
      <c:dateAx>
        <c:axId val="116984760"/>
        <c:scaling>
          <c:orientation val="minMax"/>
        </c:scaling>
        <c:delete val="1"/>
        <c:axPos val="b"/>
        <c:numFmt formatCode="ge" sourceLinked="1"/>
        <c:majorTickMark val="none"/>
        <c:minorTickMark val="none"/>
        <c:tickLblPos val="none"/>
        <c:crossAx val="255182200"/>
        <c:crosses val="autoZero"/>
        <c:auto val="1"/>
        <c:lblOffset val="100"/>
        <c:baseTimeUnit val="years"/>
      </c:dateAx>
      <c:valAx>
        <c:axId val="2551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101.24</c:v>
                </c:pt>
                <c:pt idx="1">
                  <c:v>103.09</c:v>
                </c:pt>
                <c:pt idx="2">
                  <c:v>107.85</c:v>
                </c:pt>
                <c:pt idx="3">
                  <c:v>89.22</c:v>
                </c:pt>
                <c:pt idx="4">
                  <c:v>97.49</c:v>
                </c:pt>
              </c:numCache>
            </c:numRef>
          </c:val>
          <c:extLst>
            <c:ext xmlns:c16="http://schemas.microsoft.com/office/drawing/2014/chart" uri="{C3380CC4-5D6E-409C-BE32-E72D297353CC}">
              <c16:uniqueId val="{00000000-36C7-4329-8980-470F4DA77F8F}"/>
            </c:ext>
          </c:extLst>
        </c:ser>
        <c:dLbls>
          <c:showLegendKey val="0"/>
          <c:showVal val="0"/>
          <c:showCatName val="0"/>
          <c:showSerName val="0"/>
          <c:showPercent val="0"/>
          <c:showBubbleSize val="0"/>
        </c:dLbls>
        <c:gapWidth val="150"/>
        <c:axId val="431899504"/>
        <c:axId val="4318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7-4329-8980-470F4DA77F8F}"/>
            </c:ext>
          </c:extLst>
        </c:ser>
        <c:dLbls>
          <c:showLegendKey val="0"/>
          <c:showVal val="0"/>
          <c:showCatName val="0"/>
          <c:showSerName val="0"/>
          <c:showPercent val="0"/>
          <c:showBubbleSize val="0"/>
        </c:dLbls>
        <c:marker val="1"/>
        <c:smooth val="0"/>
        <c:axId val="431899504"/>
        <c:axId val="431899112"/>
      </c:lineChart>
      <c:dateAx>
        <c:axId val="431899504"/>
        <c:scaling>
          <c:orientation val="minMax"/>
        </c:scaling>
        <c:delete val="1"/>
        <c:axPos val="b"/>
        <c:numFmt formatCode="ge" sourceLinked="1"/>
        <c:majorTickMark val="none"/>
        <c:minorTickMark val="none"/>
        <c:tickLblPos val="none"/>
        <c:crossAx val="431899112"/>
        <c:crosses val="autoZero"/>
        <c:auto val="1"/>
        <c:lblOffset val="100"/>
        <c:baseTimeUnit val="years"/>
      </c:dateAx>
      <c:valAx>
        <c:axId val="4318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E2-4B39-B918-52108A45A6D2}"/>
            </c:ext>
          </c:extLst>
        </c:ser>
        <c:dLbls>
          <c:showLegendKey val="0"/>
          <c:showVal val="0"/>
          <c:showCatName val="0"/>
          <c:showSerName val="0"/>
          <c:showPercent val="0"/>
          <c:showBubbleSize val="0"/>
        </c:dLbls>
        <c:gapWidth val="150"/>
        <c:axId val="431905776"/>
        <c:axId val="43190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2-4B39-B918-52108A45A6D2}"/>
            </c:ext>
          </c:extLst>
        </c:ser>
        <c:dLbls>
          <c:showLegendKey val="0"/>
          <c:showVal val="0"/>
          <c:showCatName val="0"/>
          <c:showSerName val="0"/>
          <c:showPercent val="0"/>
          <c:showBubbleSize val="0"/>
        </c:dLbls>
        <c:marker val="1"/>
        <c:smooth val="0"/>
        <c:axId val="431905776"/>
        <c:axId val="431906168"/>
      </c:lineChart>
      <c:dateAx>
        <c:axId val="431905776"/>
        <c:scaling>
          <c:orientation val="minMax"/>
        </c:scaling>
        <c:delete val="1"/>
        <c:axPos val="b"/>
        <c:numFmt formatCode="ge" sourceLinked="1"/>
        <c:majorTickMark val="none"/>
        <c:minorTickMark val="none"/>
        <c:tickLblPos val="none"/>
        <c:crossAx val="431906168"/>
        <c:crosses val="autoZero"/>
        <c:auto val="1"/>
        <c:lblOffset val="100"/>
        <c:baseTimeUnit val="years"/>
      </c:dateAx>
      <c:valAx>
        <c:axId val="43190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0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D-4DCF-A580-DE9596B29359}"/>
            </c:ext>
          </c:extLst>
        </c:ser>
        <c:dLbls>
          <c:showLegendKey val="0"/>
          <c:showVal val="0"/>
          <c:showCatName val="0"/>
          <c:showSerName val="0"/>
          <c:showPercent val="0"/>
          <c:showBubbleSize val="0"/>
        </c:dLbls>
        <c:gapWidth val="150"/>
        <c:axId val="431903032"/>
        <c:axId val="43190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D-4DCF-A580-DE9596B29359}"/>
            </c:ext>
          </c:extLst>
        </c:ser>
        <c:dLbls>
          <c:showLegendKey val="0"/>
          <c:showVal val="0"/>
          <c:showCatName val="0"/>
          <c:showSerName val="0"/>
          <c:showPercent val="0"/>
          <c:showBubbleSize val="0"/>
        </c:dLbls>
        <c:marker val="1"/>
        <c:smooth val="0"/>
        <c:axId val="431903032"/>
        <c:axId val="431902640"/>
      </c:lineChart>
      <c:dateAx>
        <c:axId val="431903032"/>
        <c:scaling>
          <c:orientation val="minMax"/>
        </c:scaling>
        <c:delete val="1"/>
        <c:axPos val="b"/>
        <c:numFmt formatCode="ge" sourceLinked="1"/>
        <c:majorTickMark val="none"/>
        <c:minorTickMark val="none"/>
        <c:tickLblPos val="none"/>
        <c:crossAx val="431902640"/>
        <c:crosses val="autoZero"/>
        <c:auto val="1"/>
        <c:lblOffset val="100"/>
        <c:baseTimeUnit val="years"/>
      </c:dateAx>
      <c:valAx>
        <c:axId val="43190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F2-456E-911A-4080FF3D344E}"/>
            </c:ext>
          </c:extLst>
        </c:ser>
        <c:dLbls>
          <c:showLegendKey val="0"/>
          <c:showVal val="0"/>
          <c:showCatName val="0"/>
          <c:showSerName val="0"/>
          <c:showPercent val="0"/>
          <c:showBubbleSize val="0"/>
        </c:dLbls>
        <c:gapWidth val="150"/>
        <c:axId val="265307264"/>
        <c:axId val="26530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F2-456E-911A-4080FF3D344E}"/>
            </c:ext>
          </c:extLst>
        </c:ser>
        <c:dLbls>
          <c:showLegendKey val="0"/>
          <c:showVal val="0"/>
          <c:showCatName val="0"/>
          <c:showSerName val="0"/>
          <c:showPercent val="0"/>
          <c:showBubbleSize val="0"/>
        </c:dLbls>
        <c:marker val="1"/>
        <c:smooth val="0"/>
        <c:axId val="265307264"/>
        <c:axId val="265307656"/>
      </c:lineChart>
      <c:dateAx>
        <c:axId val="265307264"/>
        <c:scaling>
          <c:orientation val="minMax"/>
        </c:scaling>
        <c:delete val="1"/>
        <c:axPos val="b"/>
        <c:numFmt formatCode="ge" sourceLinked="1"/>
        <c:majorTickMark val="none"/>
        <c:minorTickMark val="none"/>
        <c:tickLblPos val="none"/>
        <c:crossAx val="265307656"/>
        <c:crosses val="autoZero"/>
        <c:auto val="1"/>
        <c:lblOffset val="100"/>
        <c:baseTimeUnit val="years"/>
      </c:dateAx>
      <c:valAx>
        <c:axId val="2653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D5-4D4F-BB16-98C541C9965C}"/>
            </c:ext>
          </c:extLst>
        </c:ser>
        <c:dLbls>
          <c:showLegendKey val="0"/>
          <c:showVal val="0"/>
          <c:showCatName val="0"/>
          <c:showSerName val="0"/>
          <c:showPercent val="0"/>
          <c:showBubbleSize val="0"/>
        </c:dLbls>
        <c:gapWidth val="150"/>
        <c:axId val="265308440"/>
        <c:axId val="2653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D5-4D4F-BB16-98C541C9965C}"/>
            </c:ext>
          </c:extLst>
        </c:ser>
        <c:dLbls>
          <c:showLegendKey val="0"/>
          <c:showVal val="0"/>
          <c:showCatName val="0"/>
          <c:showSerName val="0"/>
          <c:showPercent val="0"/>
          <c:showBubbleSize val="0"/>
        </c:dLbls>
        <c:marker val="1"/>
        <c:smooth val="0"/>
        <c:axId val="265308440"/>
        <c:axId val="265308832"/>
      </c:lineChart>
      <c:dateAx>
        <c:axId val="265308440"/>
        <c:scaling>
          <c:orientation val="minMax"/>
        </c:scaling>
        <c:delete val="1"/>
        <c:axPos val="b"/>
        <c:numFmt formatCode="ge" sourceLinked="1"/>
        <c:majorTickMark val="none"/>
        <c:minorTickMark val="none"/>
        <c:tickLblPos val="none"/>
        <c:crossAx val="265308832"/>
        <c:crosses val="autoZero"/>
        <c:auto val="1"/>
        <c:lblOffset val="100"/>
        <c:baseTimeUnit val="years"/>
      </c:dateAx>
      <c:valAx>
        <c:axId val="2653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0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D9-4F0E-8841-18E05F608AE1}"/>
            </c:ext>
          </c:extLst>
        </c:ser>
        <c:dLbls>
          <c:showLegendKey val="0"/>
          <c:showVal val="0"/>
          <c:showCatName val="0"/>
          <c:showSerName val="0"/>
          <c:showPercent val="0"/>
          <c:showBubbleSize val="0"/>
        </c:dLbls>
        <c:gapWidth val="150"/>
        <c:axId val="261138672"/>
        <c:axId val="26113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1D9-4F0E-8841-18E05F608AE1}"/>
            </c:ext>
          </c:extLst>
        </c:ser>
        <c:dLbls>
          <c:showLegendKey val="0"/>
          <c:showVal val="0"/>
          <c:showCatName val="0"/>
          <c:showSerName val="0"/>
          <c:showPercent val="0"/>
          <c:showBubbleSize val="0"/>
        </c:dLbls>
        <c:marker val="1"/>
        <c:smooth val="0"/>
        <c:axId val="261138672"/>
        <c:axId val="261139064"/>
      </c:lineChart>
      <c:dateAx>
        <c:axId val="261138672"/>
        <c:scaling>
          <c:orientation val="minMax"/>
        </c:scaling>
        <c:delete val="1"/>
        <c:axPos val="b"/>
        <c:numFmt formatCode="ge" sourceLinked="1"/>
        <c:majorTickMark val="none"/>
        <c:minorTickMark val="none"/>
        <c:tickLblPos val="none"/>
        <c:crossAx val="261139064"/>
        <c:crosses val="autoZero"/>
        <c:auto val="1"/>
        <c:lblOffset val="100"/>
        <c:baseTimeUnit val="years"/>
      </c:dateAx>
      <c:valAx>
        <c:axId val="26113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3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61.72</c:v>
                </c:pt>
                <c:pt idx="1">
                  <c:v>61.3</c:v>
                </c:pt>
                <c:pt idx="2">
                  <c:v>66.94</c:v>
                </c:pt>
                <c:pt idx="3">
                  <c:v>69.45</c:v>
                </c:pt>
                <c:pt idx="4">
                  <c:v>69.3</c:v>
                </c:pt>
              </c:numCache>
            </c:numRef>
          </c:val>
          <c:extLst>
            <c:ext xmlns:c16="http://schemas.microsoft.com/office/drawing/2014/chart" uri="{C3380CC4-5D6E-409C-BE32-E72D297353CC}">
              <c16:uniqueId val="{00000000-2E96-4A0B-9F6D-D86993195D7C}"/>
            </c:ext>
          </c:extLst>
        </c:ser>
        <c:dLbls>
          <c:showLegendKey val="0"/>
          <c:showVal val="0"/>
          <c:showCatName val="0"/>
          <c:showSerName val="0"/>
          <c:showPercent val="0"/>
          <c:showBubbleSize val="0"/>
        </c:dLbls>
        <c:gapWidth val="150"/>
        <c:axId val="261137496"/>
        <c:axId val="2611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E96-4A0B-9F6D-D86993195D7C}"/>
            </c:ext>
          </c:extLst>
        </c:ser>
        <c:dLbls>
          <c:showLegendKey val="0"/>
          <c:showVal val="0"/>
          <c:showCatName val="0"/>
          <c:showSerName val="0"/>
          <c:showPercent val="0"/>
          <c:showBubbleSize val="0"/>
        </c:dLbls>
        <c:marker val="1"/>
        <c:smooth val="0"/>
        <c:axId val="261137496"/>
        <c:axId val="261136320"/>
      </c:lineChart>
      <c:dateAx>
        <c:axId val="261137496"/>
        <c:scaling>
          <c:orientation val="minMax"/>
        </c:scaling>
        <c:delete val="1"/>
        <c:axPos val="b"/>
        <c:numFmt formatCode="ge" sourceLinked="1"/>
        <c:majorTickMark val="none"/>
        <c:minorTickMark val="none"/>
        <c:tickLblPos val="none"/>
        <c:crossAx val="261136320"/>
        <c:crosses val="autoZero"/>
        <c:auto val="1"/>
        <c:lblOffset val="100"/>
        <c:baseTimeUnit val="years"/>
      </c:dateAx>
      <c:valAx>
        <c:axId val="2611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203.89</c:v>
                </c:pt>
                <c:pt idx="1">
                  <c:v>207.86</c:v>
                </c:pt>
                <c:pt idx="2">
                  <c:v>190.59</c:v>
                </c:pt>
                <c:pt idx="3">
                  <c:v>183.87</c:v>
                </c:pt>
                <c:pt idx="4">
                  <c:v>187</c:v>
                </c:pt>
              </c:numCache>
            </c:numRef>
          </c:val>
          <c:extLst>
            <c:ext xmlns:c16="http://schemas.microsoft.com/office/drawing/2014/chart" uri="{C3380CC4-5D6E-409C-BE32-E72D297353CC}">
              <c16:uniqueId val="{00000000-6273-460F-932B-5BC5D82B3D8F}"/>
            </c:ext>
          </c:extLst>
        </c:ser>
        <c:dLbls>
          <c:showLegendKey val="0"/>
          <c:showVal val="0"/>
          <c:showCatName val="0"/>
          <c:showSerName val="0"/>
          <c:showPercent val="0"/>
          <c:showBubbleSize val="0"/>
        </c:dLbls>
        <c:gapWidth val="150"/>
        <c:axId val="267271376"/>
        <c:axId val="2672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273-460F-932B-5BC5D82B3D8F}"/>
            </c:ext>
          </c:extLst>
        </c:ser>
        <c:dLbls>
          <c:showLegendKey val="0"/>
          <c:showVal val="0"/>
          <c:showCatName val="0"/>
          <c:showSerName val="0"/>
          <c:showPercent val="0"/>
          <c:showBubbleSize val="0"/>
        </c:dLbls>
        <c:marker val="1"/>
        <c:smooth val="0"/>
        <c:axId val="267271376"/>
        <c:axId val="267270592"/>
      </c:lineChart>
      <c:dateAx>
        <c:axId val="267271376"/>
        <c:scaling>
          <c:orientation val="minMax"/>
        </c:scaling>
        <c:delete val="1"/>
        <c:axPos val="b"/>
        <c:numFmt formatCode="ge" sourceLinked="1"/>
        <c:majorTickMark val="none"/>
        <c:minorTickMark val="none"/>
        <c:tickLblPos val="none"/>
        <c:crossAx val="267270592"/>
        <c:crosses val="autoZero"/>
        <c:auto val="1"/>
        <c:lblOffset val="100"/>
        <c:baseTimeUnit val="years"/>
      </c:dateAx>
      <c:valAx>
        <c:axId val="267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那須塩原市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117653</v>
      </c>
      <c r="AM8" s="50"/>
      <c r="AN8" s="50"/>
      <c r="AO8" s="50"/>
      <c r="AP8" s="50"/>
      <c r="AQ8" s="50"/>
      <c r="AR8" s="50"/>
      <c r="AS8" s="50"/>
      <c r="AT8" s="45">
        <f>データ!T6</f>
        <v>592.74</v>
      </c>
      <c r="AU8" s="45"/>
      <c r="AV8" s="45"/>
      <c r="AW8" s="45"/>
      <c r="AX8" s="45"/>
      <c r="AY8" s="45"/>
      <c r="AZ8" s="45"/>
      <c r="BA8" s="45"/>
      <c r="BB8" s="45">
        <f>データ!U6</f>
        <v>198.49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2.0499999999999998</v>
      </c>
      <c r="Q10" s="45"/>
      <c r="R10" s="45"/>
      <c r="S10" s="45"/>
      <c r="T10" s="45"/>
      <c r="U10" s="45"/>
      <c r="V10" s="45"/>
      <c r="W10" s="45">
        <f>データ!Q6</f>
        <v>90.08</v>
      </c>
      <c r="X10" s="45"/>
      <c r="Y10" s="45"/>
      <c r="Z10" s="45"/>
      <c r="AA10" s="45"/>
      <c r="AB10" s="45"/>
      <c r="AC10" s="45"/>
      <c r="AD10" s="50">
        <f>データ!R6</f>
        <v>2700</v>
      </c>
      <c r="AE10" s="50"/>
      <c r="AF10" s="50"/>
      <c r="AG10" s="50"/>
      <c r="AH10" s="50"/>
      <c r="AI10" s="50"/>
      <c r="AJ10" s="50"/>
      <c r="AK10" s="2"/>
      <c r="AL10" s="50">
        <f>データ!V6</f>
        <v>2403</v>
      </c>
      <c r="AM10" s="50"/>
      <c r="AN10" s="50"/>
      <c r="AO10" s="50"/>
      <c r="AP10" s="50"/>
      <c r="AQ10" s="50"/>
      <c r="AR10" s="50"/>
      <c r="AS10" s="50"/>
      <c r="AT10" s="45">
        <f>データ!W6</f>
        <v>1.55</v>
      </c>
      <c r="AU10" s="45"/>
      <c r="AV10" s="45"/>
      <c r="AW10" s="45"/>
      <c r="AX10" s="45"/>
      <c r="AY10" s="45"/>
      <c r="AZ10" s="45"/>
      <c r="BA10" s="45"/>
      <c r="BB10" s="45">
        <f>データ!X6</f>
        <v>1550.32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E+YdMLIKIPDbi0MKzuxdjCLaYigkHBHEPe1EAuSQz7bmaOkRGCmvnQV+Q+6nGomtefZM4MAQWrSkJHpb7fmcSQ==" saltValue="WxJwPH6Kw3Hj5S+F2v20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92134</v>
      </c>
      <c r="D6" s="33">
        <f t="shared" si="3"/>
        <v>47</v>
      </c>
      <c r="E6" s="33">
        <f t="shared" si="3"/>
        <v>17</v>
      </c>
      <c r="F6" s="33">
        <f t="shared" si="3"/>
        <v>5</v>
      </c>
      <c r="G6" s="33">
        <f t="shared" si="3"/>
        <v>0</v>
      </c>
      <c r="H6" s="33" t="str">
        <f t="shared" si="3"/>
        <v>栃木県　那須塩原市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2.0499999999999998</v>
      </c>
      <c r="Q6" s="34">
        <f t="shared" si="3"/>
        <v>90.08</v>
      </c>
      <c r="R6" s="34">
        <f t="shared" si="3"/>
        <v>2700</v>
      </c>
      <c r="S6" s="34">
        <f t="shared" si="3"/>
        <v>117653</v>
      </c>
      <c r="T6" s="34">
        <f t="shared" si="3"/>
        <v>592.74</v>
      </c>
      <c r="U6" s="34">
        <f t="shared" si="3"/>
        <v>198.49</v>
      </c>
      <c r="V6" s="34">
        <f t="shared" si="3"/>
        <v>2403</v>
      </c>
      <c r="W6" s="34">
        <f t="shared" si="3"/>
        <v>1.55</v>
      </c>
      <c r="X6" s="34">
        <f t="shared" si="3"/>
        <v>1550.32</v>
      </c>
      <c r="Y6" s="35">
        <f>IF(Y7="",NA(),Y7)</f>
        <v>101.24</v>
      </c>
      <c r="Z6" s="35">
        <f t="shared" ref="Z6:AH6" si="4">IF(Z7="",NA(),Z7)</f>
        <v>103.09</v>
      </c>
      <c r="AA6" s="35">
        <f t="shared" si="4"/>
        <v>107.85</v>
      </c>
      <c r="AB6" s="35">
        <f t="shared" si="4"/>
        <v>89.22</v>
      </c>
      <c r="AC6" s="35">
        <f t="shared" si="4"/>
        <v>97.49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61.72</v>
      </c>
      <c r="BR6" s="35">
        <f t="shared" ref="BR6:BZ6" si="8">IF(BR7="",NA(),BR7)</f>
        <v>61.3</v>
      </c>
      <c r="BS6" s="35">
        <f t="shared" si="8"/>
        <v>66.94</v>
      </c>
      <c r="BT6" s="35">
        <f t="shared" si="8"/>
        <v>69.45</v>
      </c>
      <c r="BU6" s="35">
        <f t="shared" si="8"/>
        <v>69.3</v>
      </c>
      <c r="BV6" s="35">
        <f t="shared" si="8"/>
        <v>50.82</v>
      </c>
      <c r="BW6" s="35">
        <f t="shared" si="8"/>
        <v>52.19</v>
      </c>
      <c r="BX6" s="35">
        <f t="shared" si="8"/>
        <v>55.32</v>
      </c>
      <c r="BY6" s="35">
        <f t="shared" si="8"/>
        <v>59.8</v>
      </c>
      <c r="BZ6" s="35">
        <f t="shared" si="8"/>
        <v>57.77</v>
      </c>
      <c r="CA6" s="34" t="str">
        <f>IF(CA7="","",IF(CA7="-","【-】","【"&amp;SUBSTITUTE(TEXT(CA7,"#,##0.00"),"-","△")&amp;"】"))</f>
        <v>【59.51】</v>
      </c>
      <c r="CB6" s="35">
        <f>IF(CB7="",NA(),CB7)</f>
        <v>203.89</v>
      </c>
      <c r="CC6" s="35">
        <f t="shared" ref="CC6:CK6" si="9">IF(CC7="",NA(),CC7)</f>
        <v>207.86</v>
      </c>
      <c r="CD6" s="35">
        <f t="shared" si="9"/>
        <v>190.59</v>
      </c>
      <c r="CE6" s="35">
        <f t="shared" si="9"/>
        <v>183.87</v>
      </c>
      <c r="CF6" s="35">
        <f t="shared" si="9"/>
        <v>187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49.08</v>
      </c>
      <c r="CN6" s="35">
        <f t="shared" ref="CN6:CV6" si="10">IF(CN7="",NA(),CN7)</f>
        <v>45.17</v>
      </c>
      <c r="CO6" s="35">
        <f t="shared" si="10"/>
        <v>46.76</v>
      </c>
      <c r="CP6" s="35">
        <f t="shared" si="10"/>
        <v>48.67</v>
      </c>
      <c r="CQ6" s="35">
        <f t="shared" si="10"/>
        <v>49.92</v>
      </c>
      <c r="CR6" s="35">
        <f t="shared" si="10"/>
        <v>53.24</v>
      </c>
      <c r="CS6" s="35">
        <f t="shared" si="10"/>
        <v>52.31</v>
      </c>
      <c r="CT6" s="35">
        <f t="shared" si="10"/>
        <v>60.65</v>
      </c>
      <c r="CU6" s="35">
        <f t="shared" si="10"/>
        <v>51.75</v>
      </c>
      <c r="CV6" s="35">
        <f t="shared" si="10"/>
        <v>50.68</v>
      </c>
      <c r="CW6" s="34" t="str">
        <f>IF(CW7="","",IF(CW7="-","【-】","【"&amp;SUBSTITUTE(TEXT(CW7,"#,##0.00"),"-","△")&amp;"】"))</f>
        <v>【52.23】</v>
      </c>
      <c r="CX6" s="35">
        <f>IF(CX7="",NA(),CX7)</f>
        <v>86.6</v>
      </c>
      <c r="CY6" s="35">
        <f t="shared" ref="CY6:DG6" si="11">IF(CY7="",NA(),CY7)</f>
        <v>88.08</v>
      </c>
      <c r="CZ6" s="35">
        <f t="shared" si="11"/>
        <v>89.3</v>
      </c>
      <c r="DA6" s="35">
        <f t="shared" si="11"/>
        <v>89.48</v>
      </c>
      <c r="DB6" s="35">
        <f t="shared" si="11"/>
        <v>89.1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92134</v>
      </c>
      <c r="D7" s="37">
        <v>47</v>
      </c>
      <c r="E7" s="37">
        <v>17</v>
      </c>
      <c r="F7" s="37">
        <v>5</v>
      </c>
      <c r="G7" s="37">
        <v>0</v>
      </c>
      <c r="H7" s="37" t="s">
        <v>97</v>
      </c>
      <c r="I7" s="37" t="s">
        <v>98</v>
      </c>
      <c r="J7" s="37" t="s">
        <v>99</v>
      </c>
      <c r="K7" s="37" t="s">
        <v>100</v>
      </c>
      <c r="L7" s="37" t="s">
        <v>101</v>
      </c>
      <c r="M7" s="37" t="s">
        <v>102</v>
      </c>
      <c r="N7" s="38" t="s">
        <v>103</v>
      </c>
      <c r="O7" s="38" t="s">
        <v>104</v>
      </c>
      <c r="P7" s="38">
        <v>2.0499999999999998</v>
      </c>
      <c r="Q7" s="38">
        <v>90.08</v>
      </c>
      <c r="R7" s="38">
        <v>2700</v>
      </c>
      <c r="S7" s="38">
        <v>117653</v>
      </c>
      <c r="T7" s="38">
        <v>592.74</v>
      </c>
      <c r="U7" s="38">
        <v>198.49</v>
      </c>
      <c r="V7" s="38">
        <v>2403</v>
      </c>
      <c r="W7" s="38">
        <v>1.55</v>
      </c>
      <c r="X7" s="38">
        <v>1550.32</v>
      </c>
      <c r="Y7" s="38">
        <v>101.24</v>
      </c>
      <c r="Z7" s="38">
        <v>103.09</v>
      </c>
      <c r="AA7" s="38">
        <v>107.85</v>
      </c>
      <c r="AB7" s="38">
        <v>89.22</v>
      </c>
      <c r="AC7" s="38">
        <v>97.49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61.72</v>
      </c>
      <c r="BR7" s="38">
        <v>61.3</v>
      </c>
      <c r="BS7" s="38">
        <v>66.94</v>
      </c>
      <c r="BT7" s="38">
        <v>69.45</v>
      </c>
      <c r="BU7" s="38">
        <v>69.3</v>
      </c>
      <c r="BV7" s="38">
        <v>50.82</v>
      </c>
      <c r="BW7" s="38">
        <v>52.19</v>
      </c>
      <c r="BX7" s="38">
        <v>55.32</v>
      </c>
      <c r="BY7" s="38">
        <v>59.8</v>
      </c>
      <c r="BZ7" s="38">
        <v>57.77</v>
      </c>
      <c r="CA7" s="38">
        <v>59.51</v>
      </c>
      <c r="CB7" s="38">
        <v>203.89</v>
      </c>
      <c r="CC7" s="38">
        <v>207.86</v>
      </c>
      <c r="CD7" s="38">
        <v>190.59</v>
      </c>
      <c r="CE7" s="38">
        <v>183.87</v>
      </c>
      <c r="CF7" s="38">
        <v>187</v>
      </c>
      <c r="CG7" s="38">
        <v>300.52</v>
      </c>
      <c r="CH7" s="38">
        <v>296.14</v>
      </c>
      <c r="CI7" s="38">
        <v>283.17</v>
      </c>
      <c r="CJ7" s="38">
        <v>263.76</v>
      </c>
      <c r="CK7" s="38">
        <v>274.35000000000002</v>
      </c>
      <c r="CL7" s="38">
        <v>261.45999999999998</v>
      </c>
      <c r="CM7" s="38">
        <v>49.08</v>
      </c>
      <c r="CN7" s="38">
        <v>45.17</v>
      </c>
      <c r="CO7" s="38">
        <v>46.76</v>
      </c>
      <c r="CP7" s="38">
        <v>48.67</v>
      </c>
      <c r="CQ7" s="38">
        <v>49.92</v>
      </c>
      <c r="CR7" s="38">
        <v>53.24</v>
      </c>
      <c r="CS7" s="38">
        <v>52.31</v>
      </c>
      <c r="CT7" s="38">
        <v>60.65</v>
      </c>
      <c r="CU7" s="38">
        <v>51.75</v>
      </c>
      <c r="CV7" s="38">
        <v>50.68</v>
      </c>
      <c r="CW7" s="38">
        <v>52.23</v>
      </c>
      <c r="CX7" s="38">
        <v>86.6</v>
      </c>
      <c r="CY7" s="38">
        <v>88.08</v>
      </c>
      <c r="CZ7" s="38">
        <v>89.3</v>
      </c>
      <c r="DA7" s="38">
        <v>89.48</v>
      </c>
      <c r="DB7" s="38">
        <v>89.1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2020-01-14T06:36:52Z</cp:lastPrinted>
  <dcterms:created xsi:type="dcterms:W3CDTF">2019-12-05T05:17:50Z</dcterms:created>
  <dcterms:modified xsi:type="dcterms:W3CDTF">2020-02-27T00:17:26Z</dcterms:modified>
  <cp:category/>
</cp:coreProperties>
</file>