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E1DCA846-930B-4029-84B9-35750DE792D3}" xr6:coauthVersionLast="47" xr6:coauthVersionMax="47" xr10:uidLastSave="{00000000-0000-0000-0000-000000000000}"/>
  <workbookProtection workbookAlgorithmName="SHA-512" workbookHashValue="KDn6T6wxECs9zaWwhYngDJ6lX30LU+Y9fWzuW9w2qz4HDgBsjB0g1TjWcP0g38Y6RhYoEZ0+TnOkaHx02PpYTw==" workbookSaltValue="o2FBuqQHcKFaOi8CPgWOE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AD10" i="4"/>
  <c r="W10" i="4"/>
  <c r="P10" i="4"/>
  <c r="I10" i="4"/>
  <c r="B10" i="4"/>
  <c r="BB8" i="4"/>
  <c r="AT8" i="4"/>
  <c r="AD8" i="4"/>
  <c r="W8" i="4"/>
  <c r="I8" i="4"/>
  <c r="B8" i="4"/>
  <c r="B6" i="4"/>
</calcChain>
</file>

<file path=xl/sharedStrings.xml><?xml version="1.0" encoding="utf-8"?>
<sst xmlns="http://schemas.openxmlformats.org/spreadsheetml/2006/main" count="275" uniqueCount="115">
  <si>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</si>
  <si>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</si>
  <si>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</si>
  <si>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</si>
  <si>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</si>
  <si>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</si>
  <si>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</si>
  <si>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</si>
  <si>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</si>
  <si>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</si>
  <si>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</si>
  <si>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</si>
  <si>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</si>
  <si>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</si>
  <si>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</si>
  <si>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</si>
  <si>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</si>
  <si>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</si>
  <si>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</si>
  <si>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</si>
  <si>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</si>
  <si>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</si>
  <si>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</si>
  <si>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</si>
  <si>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</si>
  <si>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</si>
  <si>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</si>
  <si>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</si>
  <si>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</si>
  <si>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</si>
  <si>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</si>
  <si>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</si>
  <si>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</si>
  <si>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</si>
  <si>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</si>
  <si>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</si>
  <si>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</si>
  <si>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</si>
  <si>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</si>
  <si>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</si>
  <si>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</si>
  <si>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</si>
  <si>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</si>
  <si>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</si>
  <si>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</si>
  <si>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</si>
  <si>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</si>
  <si>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</si>
  <si>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</si>
  <si>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</si>
  <si>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</si>
  <si>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</si>
  <si>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</si>
  <si>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</si>
  <si>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</si>
  <si>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</si>
  <si>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</si>
  <si>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</si>
  <si>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</si>
  <si>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</si>
  <si>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</si>
  <si>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</si>
  <si>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</si>
  <si>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</si>
  <si>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</si>
  <si>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</si>
  <si>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</si>
  <si>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</si>
  <si>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</si>
  <si>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</si>
  <si>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</si>
  <si>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</si>
  <si>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</si>
  <si>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</si>
  <si>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</si>
  <si>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当該事業は、整備が完了しており今後の整備拡大の予定も無いことから、施設の更新が課題になる。</t>
  </si>
  <si>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</si>
  <si>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</si>
  <si>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</si>
  <si>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</si>
  <si>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</si>
  <si>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</si>
  <si>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</si>
  <si>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</si>
  <si>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</si>
  <si>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</si>
  <si>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</si>
  <si>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</si>
  <si>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</si>
  <si>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</si>
  <si>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</si>
  <si>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</si>
  <si>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</si>
  <si>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</si>
  <si>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</si>
  <si>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</si>
  <si>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</si>
  <si>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</si>
  <si>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</si>
  <si>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</si>
  <si>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</si>
  <si>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</si>
  <si>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</si>
  <si>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</si>
  <si>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</si>
  <si>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</si>
  <si>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</si>
  <si>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</si>
  <si>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</si>
  <si>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</si>
  <si>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</si>
  <si>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</si>
  <si>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</si>
  <si>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</si>
  <si>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当該事業は、計画区域の整備が完了しているため、維持管理が主な業務となっている。
　①経常収支比率は、100％を上回り、類似団体平均値より高い状況である。しかし、使用料で経費全額を回収できておらず、使用料以外の収入（主に一般会計からの繰入金）で補填している状況である。
　③流動比率は、流動資産のうち現金預金の保有額を増加させることができているため、類似団体平均値を上回る状況である。
　⑤経費回収率は、経済的・効率的な汚水処理施設の運転ができているため、類似団体平均値を上回っているが、100％は下回る状況である。経営健全化を目指すため、下水道使用料の改定を検討する必要がある。
　⑥汚水処理原価は、経済的・効率的な汚水処理施設の運転ができているため、類似団体平均値を下回る状況である。
　⑦施設利用率は、適正な処理能力を有することにより、類似団体平均値を上回る状況である。
　⑧水洗化率は、処理区域内における接続人口の減少により、類似団体平均値を下回る状況となっている。</t>
    <rPh sb="144" eb="146">
      <t>リュウドウ</t>
    </rPh>
    <rPh sb="146" eb="148">
      <t>シサン</t>
    </rPh>
    <rPh sb="151" eb="153">
      <t>ゲンキン</t>
    </rPh>
    <rPh sb="153" eb="155">
      <t>ヨキン</t>
    </rPh>
    <rPh sb="156" eb="158">
      <t>ホユウ</t>
    </rPh>
    <rPh sb="158" eb="159">
      <t>ガク</t>
    </rPh>
    <rPh sb="160" eb="162">
      <t>ゾウカ</t>
    </rPh>
    <rPh sb="184" eb="185">
      <t>ウエ</t>
    </rPh>
    <rPh sb="250" eb="252">
      <t>シタマワ</t>
    </rPh>
    <rPh sb="253" eb="255">
      <t>ジョウキョウ</t>
    </rPh>
    <rPh sb="259" eb="261">
      <t>ケイエイ</t>
    </rPh>
    <rPh sb="261" eb="264">
      <t>ケンゼンカ</t>
    </rPh>
    <rPh sb="265" eb="267">
      <t>メザ</t>
    </rPh>
    <rPh sb="271" eb="274">
      <t>ゲスイドウ</t>
    </rPh>
    <rPh sb="274" eb="277">
      <t>シヨウリョウ</t>
    </rPh>
    <rPh sb="278" eb="280">
      <t>カイテイ</t>
    </rPh>
    <rPh sb="281" eb="283">
      <t>ケントウ</t>
    </rPh>
    <rPh sb="285" eb="28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</si>
</sst>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AE-4A88-9C45-1E2C1A1731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9CAE-4A88-9C45-1E2C1A1731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87.5</c:v>
                </c:pt>
                <c:pt idx="3">
                  <c:v>87.27</c:v>
                </c:pt>
                <c:pt idx="4">
                  <c:v>87.27</c:v>
                </c:pt>
              </c:numCache>
            </c:numRef>
          </c:val>
          <c:extLst>
            <c:ext xmlns:c16="http://schemas.microsoft.com/office/drawing/2014/chart" uri="{C3380CC4-5D6E-409C-BE32-E72D297353CC}">
              <c16:uniqueId val="{00000000-7C05-4E00-935B-1D30111BB9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7C05-4E00-935B-1D30111BB9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83.5</c:v>
                </c:pt>
                <c:pt idx="3">
                  <c:v>83.55</c:v>
                </c:pt>
                <c:pt idx="4">
                  <c:v>83.52</c:v>
                </c:pt>
              </c:numCache>
            </c:numRef>
          </c:val>
          <c:extLst>
            <c:ext xmlns:c16="http://schemas.microsoft.com/office/drawing/2014/chart" uri="{C3380CC4-5D6E-409C-BE32-E72D297353CC}">
              <c16:uniqueId val="{00000000-0EAE-4EE5-8AB2-AED08ADA60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0EAE-4EE5-8AB2-AED08ADA60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119.69</c:v>
                </c:pt>
                <c:pt idx="3">
                  <c:v>131.6</c:v>
                </c:pt>
                <c:pt idx="4">
                  <c:v>115.09</c:v>
                </c:pt>
              </c:numCache>
            </c:numRef>
          </c:val>
          <c:extLst>
            <c:ext xmlns:c16="http://schemas.microsoft.com/office/drawing/2014/chart" uri="{C3380CC4-5D6E-409C-BE32-E72D297353CC}">
              <c16:uniqueId val="{00000000-52DE-4E54-9E98-EA214A9F1B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52DE-4E54-9E98-EA214A9F1B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3.16</c:v>
                </c:pt>
                <c:pt idx="3">
                  <c:v>6.33</c:v>
                </c:pt>
                <c:pt idx="4">
                  <c:v>9.49</c:v>
                </c:pt>
              </c:numCache>
            </c:numRef>
          </c:val>
          <c:extLst>
            <c:ext xmlns:c16="http://schemas.microsoft.com/office/drawing/2014/chart" uri="{C3380CC4-5D6E-409C-BE32-E72D297353CC}">
              <c16:uniqueId val="{00000000-FF56-46FB-A337-FB039DB2D5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FF56-46FB-A337-FB039DB2D5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FC-4D6D-9419-F5993EA90E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FFC-4D6D-9419-F5993EA90E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56-4B7A-A1A8-CA6073A0FF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9456-4B7A-A1A8-CA6073A0FF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38.82</c:v>
                </c:pt>
                <c:pt idx="3">
                  <c:v>60.28</c:v>
                </c:pt>
                <c:pt idx="4">
                  <c:v>58.79</c:v>
                </c:pt>
              </c:numCache>
            </c:numRef>
          </c:val>
          <c:extLst>
            <c:ext xmlns:c16="http://schemas.microsoft.com/office/drawing/2014/chart" uri="{C3380CC4-5D6E-409C-BE32-E72D297353CC}">
              <c16:uniqueId val="{00000000-BA18-41EE-AB54-0FFD656690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BA18-41EE-AB54-0FFD656690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c:v>0.01</c:v>
                </c:pt>
                <c:pt idx="4" formatCode="#,##0.00;&quot;△&quot;#,##0.00">
                  <c:v>0</c:v>
                </c:pt>
              </c:numCache>
            </c:numRef>
          </c:val>
          <c:extLst>
            <c:ext xmlns:c16="http://schemas.microsoft.com/office/drawing/2014/chart" uri="{C3380CC4-5D6E-409C-BE32-E72D297353CC}">
              <c16:uniqueId val="{00000000-52DE-4428-9942-C465ABBDD7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52DE-4428-9942-C465ABBDD7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82.06</c:v>
                </c:pt>
                <c:pt idx="3">
                  <c:v>78.819999999999993</c:v>
                </c:pt>
                <c:pt idx="4">
                  <c:v>72.150000000000006</c:v>
                </c:pt>
              </c:numCache>
            </c:numRef>
          </c:val>
          <c:extLst>
            <c:ext xmlns:c16="http://schemas.microsoft.com/office/drawing/2014/chart" uri="{C3380CC4-5D6E-409C-BE32-E72D297353CC}">
              <c16:uniqueId val="{00000000-C19F-4DD4-B465-A42ECFFD95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C19F-4DD4-B465-A42ECFFD95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149.99</c:v>
                </c:pt>
                <c:pt idx="3">
                  <c:v>156.38</c:v>
                </c:pt>
                <c:pt idx="4">
                  <c:v>168.48</c:v>
                </c:pt>
              </c:numCache>
            </c:numRef>
          </c:val>
          <c:extLst>
            <c:ext xmlns:c16="http://schemas.microsoft.com/office/drawing/2014/chart" uri="{C3380CC4-5D6E-409C-BE32-E72D297353CC}">
              <c16:uniqueId val="{00000000-5F13-4041-A553-DA37E3D3B7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5F13-4041-A553-DA37E3D3B7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さくら市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44006</v>
      </c>
      <c r="AM8" s="36"/>
      <c r="AN8" s="36"/>
      <c r="AO8" s="36"/>
      <c r="AP8" s="36"/>
      <c r="AQ8" s="36"/>
      <c r="AR8" s="36"/>
      <c r="AS8" s="36"/>
      <c r="AT8" s="37">
        <f>データ!T6</f>
        <v>125.63</v>
      </c>
      <c r="AU8" s="37"/>
      <c r="AV8" s="37"/>
      <c r="AW8" s="37"/>
      <c r="AX8" s="37"/>
      <c r="AY8" s="37"/>
      <c r="AZ8" s="37"/>
      <c r="BA8" s="37"/>
      <c r="BB8" s="37">
        <f>データ!U6</f>
        <v>350.28</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80.739999999999995</v>
      </c>
      <c r="J10" s="37"/>
      <c r="K10" s="37"/>
      <c r="L10" s="37"/>
      <c r="M10" s="37"/>
      <c r="N10" s="37"/>
      <c r="O10" s="37"/>
      <c r="P10" s="37">
        <f>データ!P6</f>
        <v>2.59</v>
      </c>
      <c r="Q10" s="37"/>
      <c r="R10" s="37"/>
      <c r="S10" s="37"/>
      <c r="T10" s="37"/>
      <c r="U10" s="37"/>
      <c r="V10" s="37"/>
      <c r="W10" s="37">
        <f>データ!Q6</f>
        <v>67.150000000000006</v>
      </c>
      <c r="X10" s="37"/>
      <c r="Y10" s="37"/>
      <c r="Z10" s="37"/>
      <c r="AA10" s="37"/>
      <c r="AB10" s="37"/>
      <c r="AC10" s="37"/>
      <c r="AD10" s="36">
        <f>データ!R6</f>
        <v>2530</v>
      </c>
      <c r="AE10" s="36"/>
      <c r="AF10" s="36"/>
      <c r="AG10" s="36"/>
      <c r="AH10" s="36"/>
      <c r="AI10" s="36"/>
      <c r="AJ10" s="36"/>
      <c r="AK10" s="2"/>
      <c r="AL10" s="36">
        <f>データ!V6</f>
        <v>1135</v>
      </c>
      <c r="AM10" s="36"/>
      <c r="AN10" s="36"/>
      <c r="AO10" s="36"/>
      <c r="AP10" s="36"/>
      <c r="AQ10" s="36"/>
      <c r="AR10" s="36"/>
      <c r="AS10" s="36"/>
      <c r="AT10" s="37">
        <f>データ!W6</f>
        <v>0.35</v>
      </c>
      <c r="AU10" s="37"/>
      <c r="AV10" s="37"/>
      <c r="AW10" s="37"/>
      <c r="AX10" s="37"/>
      <c r="AY10" s="37"/>
      <c r="AZ10" s="37"/>
      <c r="BA10" s="37"/>
      <c r="BB10" s="37">
        <f>データ!X6</f>
        <v>3242.86</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59</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75</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2">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l1rJjzIINZnlJDgB3hKIiJPpiH2fPIeTJTl8gK8+zl1t/ISVM0NocS0md/FplfKtzGXOBaegg5Dm7TG2jKr0jQ==" saltValue="aMEfTRE+FVAF3GW9UazPu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32</v>
      </c>
      <c r="C3" s="16" t="s">
        <v>58</v>
      </c>
      <c r="D3" s="16" t="s">
        <v>60</v>
      </c>
      <c r="E3" s="16" t="s">
        <v>4</v>
      </c>
      <c r="F3" s="16" t="s">
        <v>3</v>
      </c>
      <c r="G3" s="16" t="s">
        <v>25</v>
      </c>
      <c r="H3" s="74" t="s">
        <v>61</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64</v>
      </c>
      <c r="BG4" s="73"/>
      <c r="BH4" s="73"/>
      <c r="BI4" s="73"/>
      <c r="BJ4" s="73"/>
      <c r="BK4" s="73"/>
      <c r="BL4" s="73"/>
      <c r="BM4" s="73"/>
      <c r="BN4" s="73"/>
      <c r="BO4" s="73"/>
      <c r="BP4" s="73"/>
      <c r="BQ4" s="73" t="s">
        <v>15</v>
      </c>
      <c r="BR4" s="73"/>
      <c r="BS4" s="73"/>
      <c r="BT4" s="73"/>
      <c r="BU4" s="73"/>
      <c r="BV4" s="73"/>
      <c r="BW4" s="73"/>
      <c r="BX4" s="73"/>
      <c r="BY4" s="73"/>
      <c r="BZ4" s="73"/>
      <c r="CA4" s="73"/>
      <c r="CB4" s="73" t="s">
        <v>63</v>
      </c>
      <c r="CC4" s="73"/>
      <c r="CD4" s="73"/>
      <c r="CE4" s="73"/>
      <c r="CF4" s="73"/>
      <c r="CG4" s="73"/>
      <c r="CH4" s="73"/>
      <c r="CI4" s="73"/>
      <c r="CJ4" s="73"/>
      <c r="CK4" s="73"/>
      <c r="CL4" s="73"/>
      <c r="CM4" s="73" t="s">
        <v>1</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57</v>
      </c>
      <c r="I5" s="23" t="s">
        <v>70</v>
      </c>
      <c r="J5" s="23" t="s">
        <v>71</v>
      </c>
      <c r="K5" s="23" t="s">
        <v>72</v>
      </c>
      <c r="L5" s="23" t="s">
        <v>73</v>
      </c>
      <c r="M5" s="23" t="s">
        <v>6</v>
      </c>
      <c r="N5" s="23" t="s">
        <v>74</v>
      </c>
      <c r="O5" s="23" t="s">
        <v>76</v>
      </c>
      <c r="P5" s="23" t="s">
        <v>77</v>
      </c>
      <c r="Q5" s="23" t="s">
        <v>78</v>
      </c>
      <c r="R5" s="23" t="s">
        <v>79</v>
      </c>
      <c r="S5" s="23" t="s">
        <v>80</v>
      </c>
      <c r="T5" s="23" t="s">
        <v>81</v>
      </c>
      <c r="U5" s="23" t="s">
        <v>0</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44</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8" s="13" customFormat="1" x14ac:dyDescent="0.2">
      <c r="A6" s="14" t="s">
        <v>96</v>
      </c>
      <c r="B6" s="19">
        <f t="shared" ref="B6:X6" si="1">B7</f>
        <v>2021</v>
      </c>
      <c r="C6" s="19">
        <f t="shared" si="1"/>
        <v>92142</v>
      </c>
      <c r="D6" s="19">
        <f t="shared" si="1"/>
        <v>46</v>
      </c>
      <c r="E6" s="19">
        <f t="shared" si="1"/>
        <v>17</v>
      </c>
      <c r="F6" s="19">
        <f t="shared" si="1"/>
        <v>5</v>
      </c>
      <c r="G6" s="19">
        <f t="shared" si="1"/>
        <v>0</v>
      </c>
      <c r="H6" s="19" t="str">
        <f t="shared" si="1"/>
        <v>栃木県　さくら市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80.739999999999995</v>
      </c>
      <c r="P6" s="24">
        <f t="shared" si="1"/>
        <v>2.59</v>
      </c>
      <c r="Q6" s="24">
        <f t="shared" si="1"/>
        <v>67.150000000000006</v>
      </c>
      <c r="R6" s="24">
        <f t="shared" si="1"/>
        <v>2530</v>
      </c>
      <c r="S6" s="24">
        <f t="shared" si="1"/>
        <v>44006</v>
      </c>
      <c r="T6" s="24">
        <f t="shared" si="1"/>
        <v>125.63</v>
      </c>
      <c r="U6" s="24">
        <f t="shared" si="1"/>
        <v>350.28</v>
      </c>
      <c r="V6" s="24">
        <f t="shared" si="1"/>
        <v>1135</v>
      </c>
      <c r="W6" s="24">
        <f t="shared" si="1"/>
        <v>0.35</v>
      </c>
      <c r="X6" s="24">
        <f t="shared" si="1"/>
        <v>3242.86</v>
      </c>
      <c r="Y6" s="28" t="str">
        <f t="shared" ref="Y6:AH6" si="2">IF(Y7="",NA(),Y7)</f>
        <v>-</v>
      </c>
      <c r="Z6" s="28" t="str">
        <f t="shared" si="2"/>
        <v>-</v>
      </c>
      <c r="AA6" s="28">
        <f t="shared" si="2"/>
        <v>119.69</v>
      </c>
      <c r="AB6" s="28">
        <f t="shared" si="2"/>
        <v>131.6</v>
      </c>
      <c r="AC6" s="28">
        <f t="shared" si="2"/>
        <v>115.09</v>
      </c>
      <c r="AD6" s="28" t="str">
        <f t="shared" si="2"/>
        <v>-</v>
      </c>
      <c r="AE6" s="28" t="str">
        <f t="shared" si="2"/>
        <v>-</v>
      </c>
      <c r="AF6" s="28">
        <f t="shared" si="2"/>
        <v>103.6</v>
      </c>
      <c r="AG6" s="28">
        <f t="shared" si="2"/>
        <v>106.37</v>
      </c>
      <c r="AH6" s="28">
        <f t="shared" si="2"/>
        <v>106.07</v>
      </c>
      <c r="AI6" s="24" t="str">
        <f>IF(AI7="","",IF(AI7="-","【-】","【"&amp;SUBSTITUTE(TEXT(AI7,"#,##0.00"),"-","△")&amp;"】"))</f>
        <v>【104.16】</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193.99</v>
      </c>
      <c r="AR6" s="28">
        <f t="shared" si="3"/>
        <v>139.02000000000001</v>
      </c>
      <c r="AS6" s="28">
        <f t="shared" si="3"/>
        <v>132.04</v>
      </c>
      <c r="AT6" s="24" t="str">
        <f>IF(AT7="","",IF(AT7="-","【-】","【"&amp;SUBSTITUTE(TEXT(AT7,"#,##0.00"),"-","△")&amp;"】"))</f>
        <v>【128.23】</v>
      </c>
      <c r="AU6" s="28" t="str">
        <f t="shared" ref="AU6:BD6" si="4">IF(AU7="",NA(),AU7)</f>
        <v>-</v>
      </c>
      <c r="AV6" s="28" t="str">
        <f t="shared" si="4"/>
        <v>-</v>
      </c>
      <c r="AW6" s="28">
        <f t="shared" si="4"/>
        <v>38.82</v>
      </c>
      <c r="AX6" s="28">
        <f t="shared" si="4"/>
        <v>60.28</v>
      </c>
      <c r="AY6" s="28">
        <f t="shared" si="4"/>
        <v>58.79</v>
      </c>
      <c r="AZ6" s="28" t="str">
        <f t="shared" si="4"/>
        <v>-</v>
      </c>
      <c r="BA6" s="28" t="str">
        <f t="shared" si="4"/>
        <v>-</v>
      </c>
      <c r="BB6" s="28">
        <f t="shared" si="4"/>
        <v>26.99</v>
      </c>
      <c r="BC6" s="28">
        <f t="shared" si="4"/>
        <v>29.13</v>
      </c>
      <c r="BD6" s="28">
        <f t="shared" si="4"/>
        <v>35.69</v>
      </c>
      <c r="BE6" s="24" t="str">
        <f>IF(BE7="","",IF(BE7="-","【-】","【"&amp;SUBSTITUTE(TEXT(BE7,"#,##0.00"),"-","△")&amp;"】"))</f>
        <v>【34.77】</v>
      </c>
      <c r="BF6" s="28" t="str">
        <f t="shared" ref="BF6:BO6" si="5">IF(BF7="",NA(),BF7)</f>
        <v>-</v>
      </c>
      <c r="BG6" s="28" t="str">
        <f t="shared" si="5"/>
        <v>-</v>
      </c>
      <c r="BH6" s="24">
        <f t="shared" si="5"/>
        <v>0</v>
      </c>
      <c r="BI6" s="28">
        <f t="shared" si="5"/>
        <v>0.01</v>
      </c>
      <c r="BJ6" s="24">
        <f t="shared" si="5"/>
        <v>0</v>
      </c>
      <c r="BK6" s="28" t="str">
        <f t="shared" si="5"/>
        <v>-</v>
      </c>
      <c r="BL6" s="28" t="str">
        <f t="shared" si="5"/>
        <v>-</v>
      </c>
      <c r="BM6" s="28">
        <f t="shared" si="5"/>
        <v>826.83</v>
      </c>
      <c r="BN6" s="28">
        <f t="shared" si="5"/>
        <v>867.83</v>
      </c>
      <c r="BO6" s="28">
        <f t="shared" si="5"/>
        <v>791.76</v>
      </c>
      <c r="BP6" s="24" t="str">
        <f>IF(BP7="","",IF(BP7="-","【-】","【"&amp;SUBSTITUTE(TEXT(BP7,"#,##0.00"),"-","△")&amp;"】"))</f>
        <v>【786.37】</v>
      </c>
      <c r="BQ6" s="28" t="str">
        <f t="shared" ref="BQ6:BZ6" si="6">IF(BQ7="",NA(),BQ7)</f>
        <v>-</v>
      </c>
      <c r="BR6" s="28" t="str">
        <f t="shared" si="6"/>
        <v>-</v>
      </c>
      <c r="BS6" s="28">
        <f t="shared" si="6"/>
        <v>82.06</v>
      </c>
      <c r="BT6" s="28">
        <f t="shared" si="6"/>
        <v>78.819999999999993</v>
      </c>
      <c r="BU6" s="28">
        <f t="shared" si="6"/>
        <v>72.150000000000006</v>
      </c>
      <c r="BV6" s="28" t="str">
        <f t="shared" si="6"/>
        <v>-</v>
      </c>
      <c r="BW6" s="28" t="str">
        <f t="shared" si="6"/>
        <v>-</v>
      </c>
      <c r="BX6" s="28">
        <f t="shared" si="6"/>
        <v>57.31</v>
      </c>
      <c r="BY6" s="28">
        <f t="shared" si="6"/>
        <v>57.08</v>
      </c>
      <c r="BZ6" s="28">
        <f t="shared" si="6"/>
        <v>56.26</v>
      </c>
      <c r="CA6" s="24" t="str">
        <f>IF(CA7="","",IF(CA7="-","【-】","【"&amp;SUBSTITUTE(TEXT(CA7,"#,##0.00"),"-","△")&amp;"】"))</f>
        <v>【60.65】</v>
      </c>
      <c r="CB6" s="28" t="str">
        <f t="shared" ref="CB6:CK6" si="7">IF(CB7="",NA(),CB7)</f>
        <v>-</v>
      </c>
      <c r="CC6" s="28" t="str">
        <f t="shared" si="7"/>
        <v>-</v>
      </c>
      <c r="CD6" s="28">
        <f t="shared" si="7"/>
        <v>149.99</v>
      </c>
      <c r="CE6" s="28">
        <f t="shared" si="7"/>
        <v>156.38</v>
      </c>
      <c r="CF6" s="28">
        <f t="shared" si="7"/>
        <v>168.48</v>
      </c>
      <c r="CG6" s="28" t="str">
        <f t="shared" si="7"/>
        <v>-</v>
      </c>
      <c r="CH6" s="28" t="str">
        <f t="shared" si="7"/>
        <v>-</v>
      </c>
      <c r="CI6" s="28">
        <f t="shared" si="7"/>
        <v>273.52</v>
      </c>
      <c r="CJ6" s="28">
        <f t="shared" si="7"/>
        <v>274.99</v>
      </c>
      <c r="CK6" s="28">
        <f t="shared" si="7"/>
        <v>282.08999999999997</v>
      </c>
      <c r="CL6" s="24" t="str">
        <f>IF(CL7="","",IF(CL7="-","【-】","【"&amp;SUBSTITUTE(TEXT(CL7,"#,##0.00"),"-","△")&amp;"】"))</f>
        <v>【256.97】</v>
      </c>
      <c r="CM6" s="28" t="str">
        <f t="shared" ref="CM6:CV6" si="8">IF(CM7="",NA(),CM7)</f>
        <v>-</v>
      </c>
      <c r="CN6" s="28" t="str">
        <f t="shared" si="8"/>
        <v>-</v>
      </c>
      <c r="CO6" s="28">
        <f t="shared" si="8"/>
        <v>87.5</v>
      </c>
      <c r="CP6" s="28">
        <f t="shared" si="8"/>
        <v>87.27</v>
      </c>
      <c r="CQ6" s="28">
        <f t="shared" si="8"/>
        <v>87.27</v>
      </c>
      <c r="CR6" s="28" t="str">
        <f t="shared" si="8"/>
        <v>-</v>
      </c>
      <c r="CS6" s="28" t="str">
        <f t="shared" si="8"/>
        <v>-</v>
      </c>
      <c r="CT6" s="28">
        <f t="shared" si="8"/>
        <v>50.14</v>
      </c>
      <c r="CU6" s="28">
        <f t="shared" si="8"/>
        <v>54.83</v>
      </c>
      <c r="CV6" s="28">
        <f t="shared" si="8"/>
        <v>66.53</v>
      </c>
      <c r="CW6" s="24" t="str">
        <f>IF(CW7="","",IF(CW7="-","【-】","【"&amp;SUBSTITUTE(TEXT(CW7,"#,##0.00"),"-","△")&amp;"】"))</f>
        <v>【61.14】</v>
      </c>
      <c r="CX6" s="28" t="str">
        <f t="shared" ref="CX6:DG6" si="9">IF(CX7="",NA(),CX7)</f>
        <v>-</v>
      </c>
      <c r="CY6" s="28" t="str">
        <f t="shared" si="9"/>
        <v>-</v>
      </c>
      <c r="CZ6" s="28">
        <f t="shared" si="9"/>
        <v>83.5</v>
      </c>
      <c r="DA6" s="28">
        <f t="shared" si="9"/>
        <v>83.55</v>
      </c>
      <c r="DB6" s="28">
        <f t="shared" si="9"/>
        <v>83.52</v>
      </c>
      <c r="DC6" s="28" t="str">
        <f t="shared" si="9"/>
        <v>-</v>
      </c>
      <c r="DD6" s="28" t="str">
        <f t="shared" si="9"/>
        <v>-</v>
      </c>
      <c r="DE6" s="28">
        <f t="shared" si="9"/>
        <v>84.98</v>
      </c>
      <c r="DF6" s="28">
        <f t="shared" si="9"/>
        <v>84.7</v>
      </c>
      <c r="DG6" s="28">
        <f t="shared" si="9"/>
        <v>84.67</v>
      </c>
      <c r="DH6" s="24" t="str">
        <f>IF(DH7="","",IF(DH7="-","【-】","【"&amp;SUBSTITUTE(TEXT(DH7,"#,##0.00"),"-","△")&amp;"】"))</f>
        <v>【86.91】</v>
      </c>
      <c r="DI6" s="28" t="str">
        <f t="shared" ref="DI6:DR6" si="10">IF(DI7="",NA(),DI7)</f>
        <v>-</v>
      </c>
      <c r="DJ6" s="28" t="str">
        <f t="shared" si="10"/>
        <v>-</v>
      </c>
      <c r="DK6" s="28">
        <f t="shared" si="10"/>
        <v>3.16</v>
      </c>
      <c r="DL6" s="28">
        <f t="shared" si="10"/>
        <v>6.33</v>
      </c>
      <c r="DM6" s="28">
        <f t="shared" si="10"/>
        <v>9.49</v>
      </c>
      <c r="DN6" s="28" t="str">
        <f t="shared" si="10"/>
        <v>-</v>
      </c>
      <c r="DO6" s="28" t="str">
        <f t="shared" si="10"/>
        <v>-</v>
      </c>
      <c r="DP6" s="28">
        <f t="shared" si="10"/>
        <v>23.06</v>
      </c>
      <c r="DQ6" s="28">
        <f t="shared" si="10"/>
        <v>20.34</v>
      </c>
      <c r="DR6" s="28">
        <f t="shared" si="10"/>
        <v>21.85</v>
      </c>
      <c r="DS6" s="24" t="str">
        <f>IF(DS7="","",IF(DS7="-","【-】","【"&amp;SUBSTITUTE(TEXT(DS7,"#,##0.00"),"-","△")&amp;"】"))</f>
        <v>【24.95】</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0.02</v>
      </c>
      <c r="EM6" s="28">
        <f t="shared" si="12"/>
        <v>0.25</v>
      </c>
      <c r="EN6" s="28">
        <f t="shared" si="12"/>
        <v>0.05</v>
      </c>
      <c r="EO6" s="24" t="str">
        <f>IF(EO7="","",IF(EO7="-","【-】","【"&amp;SUBSTITUTE(TEXT(EO7,"#,##0.00"),"-","△")&amp;"】"))</f>
        <v>【0.03】</v>
      </c>
    </row>
    <row r="7" spans="1:148" s="13" customFormat="1" x14ac:dyDescent="0.2">
      <c r="A7" s="14"/>
      <c r="B7" s="20">
        <v>2021</v>
      </c>
      <c r="C7" s="20">
        <v>92142</v>
      </c>
      <c r="D7" s="20">
        <v>46</v>
      </c>
      <c r="E7" s="20">
        <v>17</v>
      </c>
      <c r="F7" s="20">
        <v>5</v>
      </c>
      <c r="G7" s="20">
        <v>0</v>
      </c>
      <c r="H7" s="20" t="s">
        <v>97</v>
      </c>
      <c r="I7" s="20" t="s">
        <v>98</v>
      </c>
      <c r="J7" s="20" t="s">
        <v>99</v>
      </c>
      <c r="K7" s="20" t="s">
        <v>100</v>
      </c>
      <c r="L7" s="20" t="s">
        <v>101</v>
      </c>
      <c r="M7" s="20" t="s">
        <v>102</v>
      </c>
      <c r="N7" s="25" t="s">
        <v>103</v>
      </c>
      <c r="O7" s="25">
        <v>80.739999999999995</v>
      </c>
      <c r="P7" s="25">
        <v>2.59</v>
      </c>
      <c r="Q7" s="25">
        <v>67.150000000000006</v>
      </c>
      <c r="R7" s="25">
        <v>2530</v>
      </c>
      <c r="S7" s="25">
        <v>44006</v>
      </c>
      <c r="T7" s="25">
        <v>125.63</v>
      </c>
      <c r="U7" s="25">
        <v>350.28</v>
      </c>
      <c r="V7" s="25">
        <v>1135</v>
      </c>
      <c r="W7" s="25">
        <v>0.35</v>
      </c>
      <c r="X7" s="25">
        <v>3242.86</v>
      </c>
      <c r="Y7" s="25" t="s">
        <v>103</v>
      </c>
      <c r="Z7" s="25" t="s">
        <v>103</v>
      </c>
      <c r="AA7" s="25">
        <v>119.69</v>
      </c>
      <c r="AB7" s="25">
        <v>131.6</v>
      </c>
      <c r="AC7" s="25">
        <v>115.09</v>
      </c>
      <c r="AD7" s="25" t="s">
        <v>103</v>
      </c>
      <c r="AE7" s="25" t="s">
        <v>103</v>
      </c>
      <c r="AF7" s="25">
        <v>103.6</v>
      </c>
      <c r="AG7" s="25">
        <v>106.37</v>
      </c>
      <c r="AH7" s="25">
        <v>106.07</v>
      </c>
      <c r="AI7" s="25">
        <v>104.16</v>
      </c>
      <c r="AJ7" s="25" t="s">
        <v>103</v>
      </c>
      <c r="AK7" s="25" t="s">
        <v>103</v>
      </c>
      <c r="AL7" s="25">
        <v>0</v>
      </c>
      <c r="AM7" s="25">
        <v>0</v>
      </c>
      <c r="AN7" s="25">
        <v>0</v>
      </c>
      <c r="AO7" s="25" t="s">
        <v>103</v>
      </c>
      <c r="AP7" s="25" t="s">
        <v>103</v>
      </c>
      <c r="AQ7" s="25">
        <v>193.99</v>
      </c>
      <c r="AR7" s="25">
        <v>139.02000000000001</v>
      </c>
      <c r="AS7" s="25">
        <v>132.04</v>
      </c>
      <c r="AT7" s="25">
        <v>128.22999999999999</v>
      </c>
      <c r="AU7" s="25" t="s">
        <v>103</v>
      </c>
      <c r="AV7" s="25" t="s">
        <v>103</v>
      </c>
      <c r="AW7" s="25">
        <v>38.82</v>
      </c>
      <c r="AX7" s="25">
        <v>60.28</v>
      </c>
      <c r="AY7" s="25">
        <v>58.79</v>
      </c>
      <c r="AZ7" s="25" t="s">
        <v>103</v>
      </c>
      <c r="BA7" s="25" t="s">
        <v>103</v>
      </c>
      <c r="BB7" s="25">
        <v>26.99</v>
      </c>
      <c r="BC7" s="25">
        <v>29.13</v>
      </c>
      <c r="BD7" s="25">
        <v>35.69</v>
      </c>
      <c r="BE7" s="25">
        <v>34.770000000000003</v>
      </c>
      <c r="BF7" s="25" t="s">
        <v>103</v>
      </c>
      <c r="BG7" s="25" t="s">
        <v>103</v>
      </c>
      <c r="BH7" s="25">
        <v>0</v>
      </c>
      <c r="BI7" s="25">
        <v>0.01</v>
      </c>
      <c r="BJ7" s="25">
        <v>0</v>
      </c>
      <c r="BK7" s="25" t="s">
        <v>103</v>
      </c>
      <c r="BL7" s="25" t="s">
        <v>103</v>
      </c>
      <c r="BM7" s="25">
        <v>826.83</v>
      </c>
      <c r="BN7" s="25">
        <v>867.83</v>
      </c>
      <c r="BO7" s="25">
        <v>791.76</v>
      </c>
      <c r="BP7" s="25">
        <v>786.37</v>
      </c>
      <c r="BQ7" s="25" t="s">
        <v>103</v>
      </c>
      <c r="BR7" s="25" t="s">
        <v>103</v>
      </c>
      <c r="BS7" s="25">
        <v>82.06</v>
      </c>
      <c r="BT7" s="25">
        <v>78.819999999999993</v>
      </c>
      <c r="BU7" s="25">
        <v>72.150000000000006</v>
      </c>
      <c r="BV7" s="25" t="s">
        <v>103</v>
      </c>
      <c r="BW7" s="25" t="s">
        <v>103</v>
      </c>
      <c r="BX7" s="25">
        <v>57.31</v>
      </c>
      <c r="BY7" s="25">
        <v>57.08</v>
      </c>
      <c r="BZ7" s="25">
        <v>56.26</v>
      </c>
      <c r="CA7" s="25">
        <v>60.65</v>
      </c>
      <c r="CB7" s="25" t="s">
        <v>103</v>
      </c>
      <c r="CC7" s="25" t="s">
        <v>103</v>
      </c>
      <c r="CD7" s="25">
        <v>149.99</v>
      </c>
      <c r="CE7" s="25">
        <v>156.38</v>
      </c>
      <c r="CF7" s="25">
        <v>168.48</v>
      </c>
      <c r="CG7" s="25" t="s">
        <v>103</v>
      </c>
      <c r="CH7" s="25" t="s">
        <v>103</v>
      </c>
      <c r="CI7" s="25">
        <v>273.52</v>
      </c>
      <c r="CJ7" s="25">
        <v>274.99</v>
      </c>
      <c r="CK7" s="25">
        <v>282.08999999999997</v>
      </c>
      <c r="CL7" s="25">
        <v>256.97000000000003</v>
      </c>
      <c r="CM7" s="25" t="s">
        <v>103</v>
      </c>
      <c r="CN7" s="25" t="s">
        <v>103</v>
      </c>
      <c r="CO7" s="25">
        <v>87.5</v>
      </c>
      <c r="CP7" s="25">
        <v>87.27</v>
      </c>
      <c r="CQ7" s="25">
        <v>87.27</v>
      </c>
      <c r="CR7" s="25" t="s">
        <v>103</v>
      </c>
      <c r="CS7" s="25" t="s">
        <v>103</v>
      </c>
      <c r="CT7" s="25">
        <v>50.14</v>
      </c>
      <c r="CU7" s="25">
        <v>54.83</v>
      </c>
      <c r="CV7" s="25">
        <v>66.53</v>
      </c>
      <c r="CW7" s="25">
        <v>61.14</v>
      </c>
      <c r="CX7" s="25" t="s">
        <v>103</v>
      </c>
      <c r="CY7" s="25" t="s">
        <v>103</v>
      </c>
      <c r="CZ7" s="25">
        <v>83.5</v>
      </c>
      <c r="DA7" s="25">
        <v>83.55</v>
      </c>
      <c r="DB7" s="25">
        <v>83.52</v>
      </c>
      <c r="DC7" s="25" t="s">
        <v>103</v>
      </c>
      <c r="DD7" s="25" t="s">
        <v>103</v>
      </c>
      <c r="DE7" s="25">
        <v>84.98</v>
      </c>
      <c r="DF7" s="25">
        <v>84.7</v>
      </c>
      <c r="DG7" s="25">
        <v>84.67</v>
      </c>
      <c r="DH7" s="25">
        <v>86.91</v>
      </c>
      <c r="DI7" s="25" t="s">
        <v>103</v>
      </c>
      <c r="DJ7" s="25" t="s">
        <v>103</v>
      </c>
      <c r="DK7" s="25">
        <v>3.16</v>
      </c>
      <c r="DL7" s="25">
        <v>6.33</v>
      </c>
      <c r="DM7" s="25">
        <v>9.49</v>
      </c>
      <c r="DN7" s="25" t="s">
        <v>103</v>
      </c>
      <c r="DO7" s="25" t="s">
        <v>103</v>
      </c>
      <c r="DP7" s="25">
        <v>23.06</v>
      </c>
      <c r="DQ7" s="25">
        <v>20.34</v>
      </c>
      <c r="DR7" s="25">
        <v>21.85</v>
      </c>
      <c r="DS7" s="25">
        <v>24.95</v>
      </c>
      <c r="DT7" s="25" t="s">
        <v>103</v>
      </c>
      <c r="DU7" s="25" t="s">
        <v>103</v>
      </c>
      <c r="DV7" s="25">
        <v>0</v>
      </c>
      <c r="DW7" s="25">
        <v>0</v>
      </c>
      <c r="DX7" s="25">
        <v>0</v>
      </c>
      <c r="DY7" s="25" t="s">
        <v>103</v>
      </c>
      <c r="DZ7" s="25" t="s">
        <v>103</v>
      </c>
      <c r="EA7" s="25">
        <v>0</v>
      </c>
      <c r="EB7" s="25">
        <v>0</v>
      </c>
      <c r="EC7" s="25">
        <v>0</v>
      </c>
      <c r="ED7" s="25">
        <v>0</v>
      </c>
      <c r="EE7" s="25" t="s">
        <v>103</v>
      </c>
      <c r="EF7" s="25" t="s">
        <v>103</v>
      </c>
      <c r="EG7" s="25">
        <v>0</v>
      </c>
      <c r="EH7" s="25">
        <v>0</v>
      </c>
      <c r="EI7" s="25">
        <v>0</v>
      </c>
      <c r="EJ7" s="25" t="s">
        <v>103</v>
      </c>
      <c r="EK7" s="25" t="s">
        <v>103</v>
      </c>
      <c r="EL7" s="25">
        <v>0.02</v>
      </c>
      <c r="EM7" s="25">
        <v>0.25</v>
      </c>
      <c r="EN7" s="25">
        <v>0.05</v>
      </c>
      <c r="EO7" s="25">
        <v>0.03</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109</v>
      </c>
    </row>
    <row r="12" spans="1:148" x14ac:dyDescent="0.2">
      <c r="B12">
        <v>1</v>
      </c>
      <c r="C12">
        <v>1</v>
      </c>
      <c r="D12">
        <v>1</v>
      </c>
      <c r="E12">
        <v>2</v>
      </c>
      <c r="F12">
        <v>3</v>
      </c>
      <c r="G12" t="s">
        <v>110</v>
      </c>
    </row>
    <row r="13" spans="1:148"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北原　亜里紗</cp:lastModifiedBy>
  <dcterms:created xsi:type="dcterms:W3CDTF">2023-01-12T23:43:26Z</dcterms:created>
  <dcterms:modified xsi:type="dcterms:W3CDTF">2023-01-31T04:41:42Z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2023-01-24T02:51:49Z</vt:filetime>
  </property>
</Properties>
</file>