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082\Desktop\未処理案件\【H28.2.4〆】公営企業に係る「経営比較分析表」の分析等について\財政課に提出したデータ\"/>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R10" i="4" s="1"/>
  <c r="N6" i="5"/>
  <c r="M6" i="5"/>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J10" i="4"/>
  <c r="B10"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<sst xmlns="http://schemas.openxmlformats.org/spreadsheetml/2006/main" count="218" uniqueCount="108">
  <si>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</si>
  <si>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</si>
  <si>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</si>
  <si>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</si>
  <si>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</si>
  <si>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</si>
  <si>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</si>
  <si>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</si>
  <si>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</si>
  <si>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</si>
  <si>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</si>
  <si>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</si>
  <si>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</si>
  <si>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</si>
  <si>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</si>
  <si>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</si>
  <si>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</si>
  <si>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</si>
  <si>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</si>
  <si>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</si>
  <si>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</si>
  <si>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</si>
  <si>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</si>
  <si>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</si>
  <si>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</si>
  <si>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</si>
  <si>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</si>
  <si>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</si>
  <si>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</si>
  <si>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</si>
  <si>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</si>
  <si>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</si>
  <si>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</si>
  <si>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</si>
  <si>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</si>
  <si>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</si>
  <si>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</si>
  <si>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</si>
  <si>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</si>
  <si>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</si>
  <si>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</si>
  <si>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</si>
  <si>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</si>
  <si>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</si>
  <si>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</si>
  <si>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</si>
  <si>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</si>
  <si>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</si>
  <si>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</si>
  <si>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</si>
  <si>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</si>
  <si>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</si>
  <si>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</si>
  <si>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</si>
  <si>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</si>
  <si>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</si>
  <si>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</si>
  <si>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</si>
  <si>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</si>
  <si>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</si>
  <si>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</si>
  <si>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</si>
  <si>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</si>
  <si>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</si>
  <si>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</si>
  <si>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</si>
  <si>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</si>
  <si>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</si>
  <si>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</si>
  <si>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</si>
  <si>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</si>
  <si>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</si>
  <si>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</si>
  <si>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</si>
  <si>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</si>
  <si>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</si>
  <si>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</si>
  <si>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</si>
  <si>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</si>
  <si>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</si>
  <si>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</si>
  <si>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</si>
  <si>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</si>
  <si>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</si>
  <si>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</si>
  <si>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</si>
  <si>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</si>
  <si>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</si>
  <si>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</si>
  <si>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</si>
  <si>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</si>
  <si>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</si>
  <si>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</si>
  <si>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</si>
  <si>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</si>
  <si>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</si>
  <si>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</si>
  <si>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</si>
  <si>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</si>
  <si>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</si>
  <si>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</si>
  <si>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</si>
  <si>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</si>
  <si>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</si>
  <si>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</si>
  <si>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さくら市の簡易水道事業では、地方債の返済が終了しているので、⑥給水原価(＝[総費用から地方債返済額を控除した額]円÷[料金徴収のもとになる水量]㎥)が抑えられています。また、一般会計からの繰入金も少額で、費用を給水収益だけで賄うことができています。
　さらに、有収率(＝収益につながる水量の割合を表すもの)は高水準を保てていて、配水した分は効率よく収益につながっています。</t>
    <rPh sb="4" eb="5">
      <t>シ</t>
    </rPh>
    <rPh sb="6" eb="8">
      <t>カンイ</t>
    </rPh>
    <rPh sb="8" eb="10">
      <t>スイドウ</t>
    </rPh>
    <rPh sb="10" eb="12">
      <t>ジギョウ</t>
    </rPh>
    <rPh sb="15" eb="18">
      <t>チホウサイ</t>
    </rPh>
    <rPh sb="19" eb="21">
      <t>ヘンサイ</t>
    </rPh>
    <rPh sb="22" eb="24">
      <t>シュウリョウ</t>
    </rPh>
    <rPh sb="32" eb="34">
      <t>キュウスイ</t>
    </rPh>
    <rPh sb="34" eb="36">
      <t>ゲンカ</t>
    </rPh>
    <rPh sb="39" eb="40">
      <t>ソウ</t>
    </rPh>
    <rPh sb="40" eb="42">
      <t>ヒヨウ</t>
    </rPh>
    <rPh sb="44" eb="47">
      <t>チホウサイ</t>
    </rPh>
    <rPh sb="47" eb="49">
      <t>ヘンサイ</t>
    </rPh>
    <rPh sb="49" eb="50">
      <t>ガク</t>
    </rPh>
    <rPh sb="51" eb="53">
      <t>コウジョ</t>
    </rPh>
    <rPh sb="55" eb="56">
      <t>ガク</t>
    </rPh>
    <rPh sb="57" eb="58">
      <t>エン</t>
    </rPh>
    <rPh sb="60" eb="62">
      <t>リョウキン</t>
    </rPh>
    <rPh sb="62" eb="64">
      <t>チョウシュウ</t>
    </rPh>
    <rPh sb="70" eb="72">
      <t>スイリョウ</t>
    </rPh>
    <rPh sb="76" eb="77">
      <t>オサ</t>
    </rPh>
    <rPh sb="88" eb="90">
      <t>イッパン</t>
    </rPh>
    <rPh sb="90" eb="92">
      <t>カイケイ</t>
    </rPh>
    <rPh sb="95" eb="97">
      <t>クリイレ</t>
    </rPh>
    <rPh sb="97" eb="98">
      <t>キン</t>
    </rPh>
    <rPh sb="99" eb="101">
      <t>ショウガク</t>
    </rPh>
    <rPh sb="103" eb="105">
      <t>ヒヨウ</t>
    </rPh>
    <rPh sb="106" eb="108">
      <t>キュウスイ</t>
    </rPh>
    <rPh sb="108" eb="110">
      <t>シュウエキ</t>
    </rPh>
    <rPh sb="113" eb="114">
      <t>マカナ</t>
    </rPh>
    <rPh sb="131" eb="132">
      <t>ユウ</t>
    </rPh>
    <rPh sb="132" eb="133">
      <t>シュウ</t>
    </rPh>
    <rPh sb="133" eb="134">
      <t>リツ</t>
    </rPh>
    <rPh sb="136" eb="138">
      <t>シュウエキ</t>
    </rPh>
    <rPh sb="143" eb="145">
      <t>スイリョウ</t>
    </rPh>
    <rPh sb="146" eb="148">
      <t>ワリアイ</t>
    </rPh>
    <rPh sb="149" eb="150">
      <t>アラワ</t>
    </rPh>
    <rPh sb="155" eb="158">
      <t>コウスイジュン</t>
    </rPh>
    <rPh sb="159" eb="160">
      <t>タモ</t>
    </rPh>
    <rPh sb="165" eb="167">
      <t>ハイスイ</t>
    </rPh>
    <rPh sb="169" eb="170">
      <t>ブン</t>
    </rPh>
    <rPh sb="171" eb="173">
      <t>コウリツ</t>
    </rPh>
    <rPh sb="175" eb="177">
      <t>シュウエキ</t>
    </rPh>
    <phoneticPr fontId="4"/>
  </si>
  <si>
    <t>　管路更新率について、数値としては全国平均よりも水準が低くなっていますが、それは、さくら市の簡易水道事業区域の水道管は、耐用年数を過ぎていない管路なので更新の必要性は少ないからです。しかし、将来的には更新が必要になってくるので、更新のための投資計画を立てていきたいと思います。</t>
    <rPh sb="1" eb="3">
      <t>カンロ</t>
    </rPh>
    <rPh sb="3" eb="5">
      <t>コウシン</t>
    </rPh>
    <rPh sb="5" eb="6">
      <t>リツ</t>
    </rPh>
    <rPh sb="11" eb="13">
      <t>スウチ</t>
    </rPh>
    <rPh sb="17" eb="19">
      <t>ゼンコク</t>
    </rPh>
    <rPh sb="19" eb="21">
      <t>ヘイキン</t>
    </rPh>
    <rPh sb="24" eb="26">
      <t>スイジュン</t>
    </rPh>
    <rPh sb="27" eb="28">
      <t>ヒク</t>
    </rPh>
    <rPh sb="44" eb="45">
      <t>シ</t>
    </rPh>
    <rPh sb="46" eb="48">
      <t>カンイ</t>
    </rPh>
    <rPh sb="48" eb="50">
      <t>スイドウ</t>
    </rPh>
    <rPh sb="50" eb="52">
      <t>ジギョウ</t>
    </rPh>
    <rPh sb="52" eb="54">
      <t>クイキ</t>
    </rPh>
    <rPh sb="55" eb="57">
      <t>スイドウ</t>
    </rPh>
    <rPh sb="57" eb="58">
      <t>カン</t>
    </rPh>
    <rPh sb="60" eb="62">
      <t>タイヨウ</t>
    </rPh>
    <rPh sb="62" eb="64">
      <t>ネンスウ</t>
    </rPh>
    <rPh sb="65" eb="66">
      <t>ス</t>
    </rPh>
    <rPh sb="71" eb="73">
      <t>カンロ</t>
    </rPh>
    <rPh sb="76" eb="78">
      <t>コウシン</t>
    </rPh>
    <rPh sb="79" eb="82">
      <t>ヒツヨウセイ</t>
    </rPh>
    <rPh sb="83" eb="84">
      <t>スク</t>
    </rPh>
    <rPh sb="95" eb="98">
      <t>ショウライテキ</t>
    </rPh>
    <rPh sb="100" eb="102">
      <t>コウシン</t>
    </rPh>
    <rPh sb="103" eb="105">
      <t>ヒツヨウ</t>
    </rPh>
    <rPh sb="114" eb="116">
      <t>コウシン</t>
    </rPh>
    <rPh sb="120" eb="122">
      <t>トウシ</t>
    </rPh>
    <rPh sb="122" eb="124">
      <t>ケイカク</t>
    </rPh>
    <rPh sb="125" eb="126">
      <t>タ</t>
    </rPh>
    <rPh sb="133" eb="134">
      <t>オモ</t>
    </rPh>
    <phoneticPr fontId="4"/>
  </si>
  <si>
    <t>　さくら市の簡易水道事業は、全国的に見ても、経営成績は良好です。また、平成２７年４月から簡易水道は上水道と統合し「さくら市水道事業」となりました。これにより、施設利用率や管路更新率は多少の改善が見込まれます。統合後もこの業績を維持し、さらに発展できるように努力したいと思います。</t>
    <rPh sb="27" eb="29">
      <t>リョウコウ</t>
    </rPh>
    <rPh sb="35" eb="37">
      <t>ヘイセイ</t>
    </rPh>
    <rPh sb="39" eb="40">
      <t>ネン</t>
    </rPh>
    <rPh sb="41" eb="42">
      <t>ガツ</t>
    </rPh>
    <rPh sb="44" eb="46">
      <t>カンイ</t>
    </rPh>
    <rPh sb="46" eb="48">
      <t>スイドウ</t>
    </rPh>
    <rPh sb="49" eb="52">
      <t>ジョウスイドウ</t>
    </rPh>
    <rPh sb="53" eb="55">
      <t>トウゴウ</t>
    </rPh>
    <rPh sb="60" eb="61">
      <t>シ</t>
    </rPh>
    <rPh sb="61" eb="63">
      <t>スイドウ</t>
    </rPh>
    <rPh sb="63" eb="65">
      <t>ジギョウ</t>
    </rPh>
    <rPh sb="104" eb="107">
      <t>トウゴウゴ</t>
    </rPh>
    <rPh sb="110" eb="112">
      <t>ギョウセキ</t>
    </rPh>
    <rPh sb="113" eb="115">
      <t>イジ</t>
    </rPh>
    <rPh sb="120" eb="122">
      <t>ハッテン</t>
    </rPh>
    <rPh sb="128" eb="130">
      <t>ドリョク</t>
    </rPh>
    <rPh sb="134" eb="13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</si>
</sst>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0.57999999999999996</c:v>
                </c:pt>
                <c:pt idx="1">
                  <c:v>0</c:v>
                </c:pt>
                <c:pt idx="2" formatCode="#,##0.00;&quot;△&quot;#,##0.00;&quot;-&quot;">
                  <c:v>0.05</c:v>
                </c:pt>
                <c:pt idx="3">
                  <c:v>0</c:v>
                </c:pt>
                <c:pt idx="4" formatCode="#,##0.00;&quot;△&quot;#,##0.00;&quot;-&quot;">
                  <c:v>0.67</c:v>
                </c:pt>
              </c:numCache>
            </c:numRef>
          </c:val>
        </c:ser>
        <c:dLbls>
          <c:showLegendKey val="0"/>
          <c:showVal val="0"/>
          <c:showCatName val="0"/>
          <c:showSerName val="0"/>
          <c:showPercent val="0"/>
          <c:showBubbleSize val="0"/>
        </c:dLbls>
        <c:gapWidth val="150"/>
        <c:axId val="204626024"/>
        <c:axId val="10134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204626024"/>
        <c:axId val="101342296"/>
      </c:lineChart>
      <c:dateAx>
        <c:axId val="204626024"/>
        <c:scaling>
          <c:orientation val="minMax"/>
        </c:scaling>
        <c:delete val="1"/>
        <c:axPos val="b"/>
        <c:numFmt formatCode="ge" sourceLinked="1"/>
        <c:majorTickMark val="none"/>
        <c:minorTickMark val="none"/>
        <c:tickLblPos val="none"/>
        <c:crossAx val="101342296"/>
        <c:crosses val="autoZero"/>
        <c:auto val="1"/>
        <c:lblOffset val="100"/>
        <c:baseTimeUnit val="years"/>
      </c:dateAx>
      <c:valAx>
        <c:axId val="10134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2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54.23</c:v>
                </c:pt>
                <c:pt idx="1">
                  <c:v>51.39</c:v>
                </c:pt>
                <c:pt idx="2">
                  <c:v>54.6</c:v>
                </c:pt>
                <c:pt idx="3">
                  <c:v>55.71</c:v>
                </c:pt>
                <c:pt idx="4">
                  <c:v>54.61</c:v>
                </c:pt>
              </c:numCache>
            </c:numRef>
          </c:val>
        </c:ser>
        <c:dLbls>
          <c:showLegendKey val="0"/>
          <c:showVal val="0"/>
          <c:showCatName val="0"/>
          <c:showSerName val="0"/>
          <c:showPercent val="0"/>
          <c:showBubbleSize val="0"/>
        </c:dLbls>
        <c:gapWidth val="150"/>
        <c:axId val="205428616"/>
        <c:axId val="20542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05428616"/>
        <c:axId val="205429008"/>
      </c:lineChart>
      <c:dateAx>
        <c:axId val="205428616"/>
        <c:scaling>
          <c:orientation val="minMax"/>
        </c:scaling>
        <c:delete val="1"/>
        <c:axPos val="b"/>
        <c:numFmt formatCode="ge" sourceLinked="1"/>
        <c:majorTickMark val="none"/>
        <c:minorTickMark val="none"/>
        <c:tickLblPos val="none"/>
        <c:crossAx val="205429008"/>
        <c:crosses val="autoZero"/>
        <c:auto val="1"/>
        <c:lblOffset val="100"/>
        <c:baseTimeUnit val="years"/>
      </c:dateAx>
      <c:valAx>
        <c:axId val="20542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2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89.16</c:v>
                </c:pt>
                <c:pt idx="1">
                  <c:v>92.37</c:v>
                </c:pt>
                <c:pt idx="2">
                  <c:v>95.52</c:v>
                </c:pt>
                <c:pt idx="3">
                  <c:v>94.28</c:v>
                </c:pt>
                <c:pt idx="4">
                  <c:v>90.26</c:v>
                </c:pt>
              </c:numCache>
            </c:numRef>
          </c:val>
        </c:ser>
        <c:dLbls>
          <c:showLegendKey val="0"/>
          <c:showVal val="0"/>
          <c:showCatName val="0"/>
          <c:showSerName val="0"/>
          <c:showPercent val="0"/>
          <c:showBubbleSize val="0"/>
        </c:dLbls>
        <c:gapWidth val="150"/>
        <c:axId val="205430184"/>
        <c:axId val="20563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05430184"/>
        <c:axId val="205632072"/>
      </c:lineChart>
      <c:dateAx>
        <c:axId val="205430184"/>
        <c:scaling>
          <c:orientation val="minMax"/>
        </c:scaling>
        <c:delete val="1"/>
        <c:axPos val="b"/>
        <c:numFmt formatCode="ge" sourceLinked="1"/>
        <c:majorTickMark val="none"/>
        <c:minorTickMark val="none"/>
        <c:tickLblPos val="none"/>
        <c:crossAx val="205632072"/>
        <c:crosses val="autoZero"/>
        <c:auto val="1"/>
        <c:lblOffset val="100"/>
        <c:baseTimeUnit val="years"/>
      </c:dateAx>
      <c:valAx>
        <c:axId val="2056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3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255.49</c:v>
                </c:pt>
                <c:pt idx="1">
                  <c:v>186.34</c:v>
                </c:pt>
                <c:pt idx="2">
                  <c:v>174.03</c:v>
                </c:pt>
                <c:pt idx="3">
                  <c:v>175.33</c:v>
                </c:pt>
                <c:pt idx="4">
                  <c:v>219.35</c:v>
                </c:pt>
              </c:numCache>
            </c:numRef>
          </c:val>
        </c:ser>
        <c:dLbls>
          <c:showLegendKey val="0"/>
          <c:showVal val="0"/>
          <c:showCatName val="0"/>
          <c:showSerName val="0"/>
          <c:showPercent val="0"/>
          <c:showBubbleSize val="0"/>
        </c:dLbls>
        <c:gapWidth val="150"/>
        <c:axId val="205162624"/>
        <c:axId val="2051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205162624"/>
        <c:axId val="205163008"/>
      </c:lineChart>
      <c:dateAx>
        <c:axId val="205162624"/>
        <c:scaling>
          <c:orientation val="minMax"/>
        </c:scaling>
        <c:delete val="1"/>
        <c:axPos val="b"/>
        <c:numFmt formatCode="ge" sourceLinked="1"/>
        <c:majorTickMark val="none"/>
        <c:minorTickMark val="none"/>
        <c:tickLblPos val="none"/>
        <c:crossAx val="205163008"/>
        <c:crosses val="autoZero"/>
        <c:auto val="1"/>
        <c:lblOffset val="100"/>
        <c:baseTimeUnit val="years"/>
      </c:dateAx>
      <c:valAx>
        <c:axId val="2051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220312"/>
        <c:axId val="20522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220312"/>
        <c:axId val="205220696"/>
      </c:lineChart>
      <c:dateAx>
        <c:axId val="205220312"/>
        <c:scaling>
          <c:orientation val="minMax"/>
        </c:scaling>
        <c:delete val="1"/>
        <c:axPos val="b"/>
        <c:numFmt formatCode="ge" sourceLinked="1"/>
        <c:majorTickMark val="none"/>
        <c:minorTickMark val="none"/>
        <c:tickLblPos val="none"/>
        <c:crossAx val="205220696"/>
        <c:crosses val="autoZero"/>
        <c:auto val="1"/>
        <c:lblOffset val="100"/>
        <c:baseTimeUnit val="years"/>
      </c:dateAx>
      <c:valAx>
        <c:axId val="20522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2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266720"/>
        <c:axId val="2052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266720"/>
        <c:axId val="205271200"/>
      </c:lineChart>
      <c:dateAx>
        <c:axId val="205266720"/>
        <c:scaling>
          <c:orientation val="minMax"/>
        </c:scaling>
        <c:delete val="1"/>
        <c:axPos val="b"/>
        <c:numFmt formatCode="ge" sourceLinked="1"/>
        <c:majorTickMark val="none"/>
        <c:minorTickMark val="none"/>
        <c:tickLblPos val="none"/>
        <c:crossAx val="205271200"/>
        <c:crosses val="autoZero"/>
        <c:auto val="1"/>
        <c:lblOffset val="100"/>
        <c:baseTimeUnit val="years"/>
      </c:dateAx>
      <c:valAx>
        <c:axId val="2052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67760"/>
        <c:axId val="20530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67760"/>
        <c:axId val="205302992"/>
      </c:lineChart>
      <c:dateAx>
        <c:axId val="203767760"/>
        <c:scaling>
          <c:orientation val="minMax"/>
        </c:scaling>
        <c:delete val="1"/>
        <c:axPos val="b"/>
        <c:numFmt formatCode="ge" sourceLinked="1"/>
        <c:majorTickMark val="none"/>
        <c:minorTickMark val="none"/>
        <c:tickLblPos val="none"/>
        <c:crossAx val="205302992"/>
        <c:crosses val="autoZero"/>
        <c:auto val="1"/>
        <c:lblOffset val="100"/>
        <c:baseTimeUnit val="years"/>
      </c:dateAx>
      <c:valAx>
        <c:axId val="20530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6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766584"/>
        <c:axId val="20376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766584"/>
        <c:axId val="203766192"/>
      </c:lineChart>
      <c:dateAx>
        <c:axId val="203766584"/>
        <c:scaling>
          <c:orientation val="minMax"/>
        </c:scaling>
        <c:delete val="1"/>
        <c:axPos val="b"/>
        <c:numFmt formatCode="ge" sourceLinked="1"/>
        <c:majorTickMark val="none"/>
        <c:minorTickMark val="none"/>
        <c:tickLblPos val="none"/>
        <c:crossAx val="203766192"/>
        <c:crosses val="autoZero"/>
        <c:auto val="1"/>
        <c:lblOffset val="100"/>
        <c:baseTimeUnit val="years"/>
      </c:dateAx>
      <c:valAx>
        <c:axId val="20376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6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304168"/>
        <c:axId val="20530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205304168"/>
        <c:axId val="205304560"/>
      </c:lineChart>
      <c:dateAx>
        <c:axId val="205304168"/>
        <c:scaling>
          <c:orientation val="minMax"/>
        </c:scaling>
        <c:delete val="1"/>
        <c:axPos val="b"/>
        <c:numFmt formatCode="ge" sourceLinked="1"/>
        <c:majorTickMark val="none"/>
        <c:minorTickMark val="none"/>
        <c:tickLblPos val="none"/>
        <c:crossAx val="205304560"/>
        <c:crosses val="autoZero"/>
        <c:auto val="1"/>
        <c:lblOffset val="100"/>
        <c:baseTimeUnit val="years"/>
      </c:dateAx>
      <c:valAx>
        <c:axId val="20530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0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241.23</c:v>
                </c:pt>
                <c:pt idx="1">
                  <c:v>180.38</c:v>
                </c:pt>
                <c:pt idx="2">
                  <c:v>163.30000000000001</c:v>
                </c:pt>
                <c:pt idx="3">
                  <c:v>164.64</c:v>
                </c:pt>
                <c:pt idx="4">
                  <c:v>206.58</c:v>
                </c:pt>
              </c:numCache>
            </c:numRef>
          </c:val>
        </c:ser>
        <c:dLbls>
          <c:showLegendKey val="0"/>
          <c:showVal val="0"/>
          <c:showCatName val="0"/>
          <c:showSerName val="0"/>
          <c:showPercent val="0"/>
          <c:showBubbleSize val="0"/>
        </c:dLbls>
        <c:gapWidth val="150"/>
        <c:axId val="205305736"/>
        <c:axId val="20530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205305736"/>
        <c:axId val="205306128"/>
      </c:lineChart>
      <c:dateAx>
        <c:axId val="205305736"/>
        <c:scaling>
          <c:orientation val="minMax"/>
        </c:scaling>
        <c:delete val="1"/>
        <c:axPos val="b"/>
        <c:numFmt formatCode="ge" sourceLinked="1"/>
        <c:majorTickMark val="none"/>
        <c:minorTickMark val="none"/>
        <c:tickLblPos val="none"/>
        <c:crossAx val="205306128"/>
        <c:crosses val="autoZero"/>
        <c:auto val="1"/>
        <c:lblOffset val="100"/>
        <c:baseTimeUnit val="years"/>
      </c:dateAx>
      <c:valAx>
        <c:axId val="20530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0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69.650000000000006</c:v>
                </c:pt>
                <c:pt idx="1">
                  <c:v>91.49</c:v>
                </c:pt>
                <c:pt idx="2">
                  <c:v>99.15</c:v>
                </c:pt>
                <c:pt idx="3">
                  <c:v>97.46</c:v>
                </c:pt>
                <c:pt idx="4">
                  <c:v>80.95</c:v>
                </c:pt>
              </c:numCache>
            </c:numRef>
          </c:val>
        </c:ser>
        <c:dLbls>
          <c:showLegendKey val="0"/>
          <c:showVal val="0"/>
          <c:showCatName val="0"/>
          <c:showSerName val="0"/>
          <c:showPercent val="0"/>
          <c:showBubbleSize val="0"/>
        </c:dLbls>
        <c:gapWidth val="150"/>
        <c:axId val="205427048"/>
        <c:axId val="20542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205427048"/>
        <c:axId val="205427440"/>
      </c:lineChart>
      <c:dateAx>
        <c:axId val="205427048"/>
        <c:scaling>
          <c:orientation val="minMax"/>
        </c:scaling>
        <c:delete val="1"/>
        <c:axPos val="b"/>
        <c:numFmt formatCode="ge" sourceLinked="1"/>
        <c:majorTickMark val="none"/>
        <c:minorTickMark val="none"/>
        <c:tickLblPos val="none"/>
        <c:crossAx val="205427440"/>
        <c:crosses val="autoZero"/>
        <c:auto val="1"/>
        <c:lblOffset val="100"/>
        <c:baseTimeUnit val="years"/>
      </c:dateAx>
      <c:valAx>
        <c:axId val="20542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2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Z10" sqref="Z10:AG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栃木県　さくら市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44362</v>
      </c>
      <c r="AJ8" s="74"/>
      <c r="AK8" s="74"/>
      <c r="AL8" s="74"/>
      <c r="AM8" s="74"/>
      <c r="AN8" s="74"/>
      <c r="AO8" s="74"/>
      <c r="AP8" s="75"/>
      <c r="AQ8" s="56">
        <f>データ!R6</f>
        <v>125.63</v>
      </c>
      <c r="AR8" s="56"/>
      <c r="AS8" s="56"/>
      <c r="AT8" s="56"/>
      <c r="AU8" s="56"/>
      <c r="AV8" s="56"/>
      <c r="AW8" s="56"/>
      <c r="AX8" s="56"/>
      <c r="AY8" s="56">
        <f>データ!S6</f>
        <v>353.12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8.85</v>
      </c>
      <c r="S10" s="56"/>
      <c r="T10" s="56"/>
      <c r="U10" s="56"/>
      <c r="V10" s="56"/>
      <c r="W10" s="56"/>
      <c r="X10" s="56"/>
      <c r="Y10" s="56"/>
      <c r="Z10" s="64">
        <f>データ!P6</f>
        <v>3520</v>
      </c>
      <c r="AA10" s="64"/>
      <c r="AB10" s="64"/>
      <c r="AC10" s="64"/>
      <c r="AD10" s="64"/>
      <c r="AE10" s="64"/>
      <c r="AF10" s="64"/>
      <c r="AG10" s="64"/>
      <c r="AH10" s="2"/>
      <c r="AI10" s="64">
        <f>データ!T6</f>
        <v>3920</v>
      </c>
      <c r="AJ10" s="64"/>
      <c r="AK10" s="64"/>
      <c r="AL10" s="64"/>
      <c r="AM10" s="64"/>
      <c r="AN10" s="64"/>
      <c r="AO10" s="64"/>
      <c r="AP10" s="64"/>
      <c r="AQ10" s="56">
        <f>データ!U6</f>
        <v>17.71</v>
      </c>
      <c r="AR10" s="56"/>
      <c r="AS10" s="56"/>
      <c r="AT10" s="56"/>
      <c r="AU10" s="56"/>
      <c r="AV10" s="56"/>
      <c r="AW10" s="56"/>
      <c r="AX10" s="56"/>
      <c r="AY10" s="56">
        <f>データ!V6</f>
        <v>221.34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92142</v>
      </c>
      <c r="D6" s="31">
        <f t="shared" si="3"/>
        <v>47</v>
      </c>
      <c r="E6" s="31">
        <f t="shared" si="3"/>
        <v>1</v>
      </c>
      <c r="F6" s="31">
        <f t="shared" si="3"/>
        <v>0</v>
      </c>
      <c r="G6" s="31">
        <f t="shared" si="3"/>
        <v>0</v>
      </c>
      <c r="H6" s="31" t="str">
        <f t="shared" si="3"/>
        <v>栃木県　さくら市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8.85</v>
      </c>
      <c r="P6" s="32">
        <f t="shared" si="3"/>
        <v>3520</v>
      </c>
      <c r="Q6" s="32">
        <f t="shared" si="3"/>
        <v>44362</v>
      </c>
      <c r="R6" s="32">
        <f t="shared" si="3"/>
        <v>125.63</v>
      </c>
      <c r="S6" s="32">
        <f t="shared" si="3"/>
        <v>353.12</v>
      </c>
      <c r="T6" s="32">
        <f t="shared" si="3"/>
        <v>3920</v>
      </c>
      <c r="U6" s="32">
        <f t="shared" si="3"/>
        <v>17.71</v>
      </c>
      <c r="V6" s="32">
        <f t="shared" si="3"/>
        <v>221.34</v>
      </c>
      <c r="W6" s="33">
        <f>IF(W7="",NA(),W7)</f>
        <v>255.49</v>
      </c>
      <c r="X6" s="33">
        <f t="shared" ref="X6:AF6" si="4">IF(X7="",NA(),X7)</f>
        <v>186.34</v>
      </c>
      <c r="Y6" s="33">
        <f t="shared" si="4"/>
        <v>174.03</v>
      </c>
      <c r="Z6" s="33">
        <f t="shared" si="4"/>
        <v>175.33</v>
      </c>
      <c r="AA6" s="33">
        <f t="shared" si="4"/>
        <v>219.35</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241.23</v>
      </c>
      <c r="BP6" s="33">
        <f t="shared" ref="BP6:BX6" si="8">IF(BP7="",NA(),BP7)</f>
        <v>180.38</v>
      </c>
      <c r="BQ6" s="33">
        <f t="shared" si="8"/>
        <v>163.30000000000001</v>
      </c>
      <c r="BR6" s="33">
        <f t="shared" si="8"/>
        <v>164.64</v>
      </c>
      <c r="BS6" s="33">
        <f t="shared" si="8"/>
        <v>206.58</v>
      </c>
      <c r="BT6" s="33">
        <f t="shared" si="8"/>
        <v>57.51</v>
      </c>
      <c r="BU6" s="33">
        <f t="shared" si="8"/>
        <v>56.46</v>
      </c>
      <c r="BV6" s="33">
        <f t="shared" si="8"/>
        <v>19.77</v>
      </c>
      <c r="BW6" s="33">
        <f t="shared" si="8"/>
        <v>34.25</v>
      </c>
      <c r="BX6" s="33">
        <f t="shared" si="8"/>
        <v>46.48</v>
      </c>
      <c r="BY6" s="32" t="str">
        <f>IF(BY7="","",IF(BY7="-","【-】","【"&amp;SUBSTITUTE(TEXT(BY7,"#,##0.00"),"-","△")&amp;"】"))</f>
        <v>【36.33】</v>
      </c>
      <c r="BZ6" s="33">
        <f>IF(BZ7="",NA(),BZ7)</f>
        <v>69.650000000000006</v>
      </c>
      <c r="CA6" s="33">
        <f t="shared" ref="CA6:CI6" si="9">IF(CA7="",NA(),CA7)</f>
        <v>91.49</v>
      </c>
      <c r="CB6" s="33">
        <f t="shared" si="9"/>
        <v>99.15</v>
      </c>
      <c r="CC6" s="33">
        <f t="shared" si="9"/>
        <v>97.46</v>
      </c>
      <c r="CD6" s="33">
        <f t="shared" si="9"/>
        <v>80.95</v>
      </c>
      <c r="CE6" s="33">
        <f t="shared" si="9"/>
        <v>291.83</v>
      </c>
      <c r="CF6" s="33">
        <f t="shared" si="9"/>
        <v>306.49</v>
      </c>
      <c r="CG6" s="33">
        <f t="shared" si="9"/>
        <v>878.73</v>
      </c>
      <c r="CH6" s="33">
        <f t="shared" si="9"/>
        <v>501.18</v>
      </c>
      <c r="CI6" s="33">
        <f t="shared" si="9"/>
        <v>376.61</v>
      </c>
      <c r="CJ6" s="32" t="str">
        <f>IF(CJ7="","",IF(CJ7="-","【-】","【"&amp;SUBSTITUTE(TEXT(CJ7,"#,##0.00"),"-","△")&amp;"】"))</f>
        <v>【476.46】</v>
      </c>
      <c r="CK6" s="33">
        <f>IF(CK7="",NA(),CK7)</f>
        <v>54.23</v>
      </c>
      <c r="CL6" s="33">
        <f t="shared" ref="CL6:CT6" si="10">IF(CL7="",NA(),CL7)</f>
        <v>51.39</v>
      </c>
      <c r="CM6" s="33">
        <f t="shared" si="10"/>
        <v>54.6</v>
      </c>
      <c r="CN6" s="33">
        <f t="shared" si="10"/>
        <v>55.71</v>
      </c>
      <c r="CO6" s="33">
        <f t="shared" si="10"/>
        <v>54.61</v>
      </c>
      <c r="CP6" s="33">
        <f t="shared" si="10"/>
        <v>57.95</v>
      </c>
      <c r="CQ6" s="33">
        <f t="shared" si="10"/>
        <v>58.25</v>
      </c>
      <c r="CR6" s="33">
        <f t="shared" si="10"/>
        <v>57.17</v>
      </c>
      <c r="CS6" s="33">
        <f t="shared" si="10"/>
        <v>57.55</v>
      </c>
      <c r="CT6" s="33">
        <f t="shared" si="10"/>
        <v>57.43</v>
      </c>
      <c r="CU6" s="32" t="str">
        <f>IF(CU7="","",IF(CU7="-","【-】","【"&amp;SUBSTITUTE(TEXT(CU7,"#,##0.00"),"-","△")&amp;"】"))</f>
        <v>【58.19】</v>
      </c>
      <c r="CV6" s="33">
        <f>IF(CV7="",NA(),CV7)</f>
        <v>89.16</v>
      </c>
      <c r="CW6" s="33">
        <f t="shared" ref="CW6:DE6" si="11">IF(CW7="",NA(),CW7)</f>
        <v>92.37</v>
      </c>
      <c r="CX6" s="33">
        <f t="shared" si="11"/>
        <v>95.52</v>
      </c>
      <c r="CY6" s="33">
        <f t="shared" si="11"/>
        <v>94.28</v>
      </c>
      <c r="CZ6" s="33">
        <f t="shared" si="11"/>
        <v>90.26</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0.57999999999999996</v>
      </c>
      <c r="ED6" s="32">
        <f t="shared" ref="ED6:EL6" si="14">IF(ED7="",NA(),ED7)</f>
        <v>0</v>
      </c>
      <c r="EE6" s="33">
        <f t="shared" si="14"/>
        <v>0.05</v>
      </c>
      <c r="EF6" s="32">
        <f t="shared" si="14"/>
        <v>0</v>
      </c>
      <c r="EG6" s="33">
        <f t="shared" si="14"/>
        <v>0.67</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92142</v>
      </c>
      <c r="D7" s="35">
        <v>47</v>
      </c>
      <c r="E7" s="35">
        <v>1</v>
      </c>
      <c r="F7" s="35">
        <v>0</v>
      </c>
      <c r="G7" s="35">
        <v>0</v>
      </c>
      <c r="H7" s="35" t="s">
        <v>93</v>
      </c>
      <c r="I7" s="35" t="s">
        <v>94</v>
      </c>
      <c r="J7" s="35" t="s">
        <v>95</v>
      </c>
      <c r="K7" s="35" t="s">
        <v>96</v>
      </c>
      <c r="L7" s="35" t="s">
        <v>97</v>
      </c>
      <c r="M7" s="36" t="s">
        <v>98</v>
      </c>
      <c r="N7" s="36" t="s">
        <v>99</v>
      </c>
      <c r="O7" s="36">
        <v>8.85</v>
      </c>
      <c r="P7" s="36">
        <v>3520</v>
      </c>
      <c r="Q7" s="36">
        <v>44362</v>
      </c>
      <c r="R7" s="36">
        <v>125.63</v>
      </c>
      <c r="S7" s="36">
        <v>353.12</v>
      </c>
      <c r="T7" s="36">
        <v>3920</v>
      </c>
      <c r="U7" s="36">
        <v>17.71</v>
      </c>
      <c r="V7" s="36">
        <v>221.34</v>
      </c>
      <c r="W7" s="36">
        <v>255.49</v>
      </c>
      <c r="X7" s="36">
        <v>186.34</v>
      </c>
      <c r="Y7" s="36">
        <v>174.03</v>
      </c>
      <c r="Z7" s="36">
        <v>175.33</v>
      </c>
      <c r="AA7" s="36">
        <v>219.35</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1137.3599999999999</v>
      </c>
      <c r="BJ7" s="36">
        <v>1124.6400000000001</v>
      </c>
      <c r="BK7" s="36">
        <v>1108.26</v>
      </c>
      <c r="BL7" s="36">
        <v>1113.76</v>
      </c>
      <c r="BM7" s="36">
        <v>1125.69</v>
      </c>
      <c r="BN7" s="36">
        <v>1239.32</v>
      </c>
      <c r="BO7" s="36">
        <v>241.23</v>
      </c>
      <c r="BP7" s="36">
        <v>180.38</v>
      </c>
      <c r="BQ7" s="36">
        <v>163.30000000000001</v>
      </c>
      <c r="BR7" s="36">
        <v>164.64</v>
      </c>
      <c r="BS7" s="36">
        <v>206.58</v>
      </c>
      <c r="BT7" s="36">
        <v>57.51</v>
      </c>
      <c r="BU7" s="36">
        <v>56.46</v>
      </c>
      <c r="BV7" s="36">
        <v>19.77</v>
      </c>
      <c r="BW7" s="36">
        <v>34.25</v>
      </c>
      <c r="BX7" s="36">
        <v>46.48</v>
      </c>
      <c r="BY7" s="36">
        <v>36.33</v>
      </c>
      <c r="BZ7" s="36">
        <v>69.650000000000006</v>
      </c>
      <c r="CA7" s="36">
        <v>91.49</v>
      </c>
      <c r="CB7" s="36">
        <v>99.15</v>
      </c>
      <c r="CC7" s="36">
        <v>97.46</v>
      </c>
      <c r="CD7" s="36">
        <v>80.95</v>
      </c>
      <c r="CE7" s="36">
        <v>291.83</v>
      </c>
      <c r="CF7" s="36">
        <v>306.49</v>
      </c>
      <c r="CG7" s="36">
        <v>878.73</v>
      </c>
      <c r="CH7" s="36">
        <v>501.18</v>
      </c>
      <c r="CI7" s="36">
        <v>376.61</v>
      </c>
      <c r="CJ7" s="36">
        <v>476.46</v>
      </c>
      <c r="CK7" s="36">
        <v>54.23</v>
      </c>
      <c r="CL7" s="36">
        <v>51.39</v>
      </c>
      <c r="CM7" s="36">
        <v>54.6</v>
      </c>
      <c r="CN7" s="36">
        <v>55.71</v>
      </c>
      <c r="CO7" s="36">
        <v>54.61</v>
      </c>
      <c r="CP7" s="36">
        <v>57.95</v>
      </c>
      <c r="CQ7" s="36">
        <v>58.25</v>
      </c>
      <c r="CR7" s="36">
        <v>57.17</v>
      </c>
      <c r="CS7" s="36">
        <v>57.55</v>
      </c>
      <c r="CT7" s="36">
        <v>57.43</v>
      </c>
      <c r="CU7" s="36">
        <v>58.19</v>
      </c>
      <c r="CV7" s="36">
        <v>89.16</v>
      </c>
      <c r="CW7" s="36">
        <v>92.37</v>
      </c>
      <c r="CX7" s="36">
        <v>95.52</v>
      </c>
      <c r="CY7" s="36">
        <v>94.28</v>
      </c>
      <c r="CZ7" s="36">
        <v>90.26</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0.57999999999999996</v>
      </c>
      <c r="ED7" s="36">
        <v>0</v>
      </c>
      <c r="EE7" s="36">
        <v>0.05</v>
      </c>
      <c r="EF7" s="36">
        <v>0</v>
      </c>
      <c r="EG7" s="36">
        <v>0.67</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さくら市</cp:lastModifiedBy>
  <cp:lastPrinted>2016-02-03T05:17:39Z</cp:lastPrinted>
  <dcterms:created xsi:type="dcterms:W3CDTF">2016-01-18T05:00:53Z</dcterms:created>
  <dcterms:modified xsi:type="dcterms:W3CDTF">2016-02-04T07:06:49Z</dcterms:modified>
</cp:coreProperties>
</file>