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4★市町→県\12さくら市　済み\"/>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 r="B8" i="4"/>
  <c r="C10" i="5" l="1"/>
  <c r="D10" i="5"/>
  <c r="E10" i="5"/>
  <c r="B10" i="5"/>
</calcChain>
</file>

<file path=xl/sharedStrings.xml><?xml version="1.0" encoding="utf-8"?>
<sst xmlns="http://schemas.openxmlformats.org/spreadsheetml/2006/main" count="240" uniqueCount="124">
  <si>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</si>
  <si>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</si>
  <si>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</si>
  <si>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</si>
  <si>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</si>
  <si>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</si>
  <si>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</si>
  <si>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</si>
  <si>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</si>
  <si>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</si>
  <si>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</si>
  <si>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</si>
  <si>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</si>
  <si>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</si>
  <si>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</si>
  <si>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</si>
  <si>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</si>
  <si>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</si>
  <si>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</si>
  <si>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</si>
  <si>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</si>
  <si>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</si>
  <si>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</si>
  <si>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</si>
  <si>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</si>
  <si>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</si>
  <si>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</si>
  <si>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</si>
  <si>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</si>
  <si>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</si>
  <si>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</si>
  <si>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</si>
  <si>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</si>
  <si>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</si>
  <si>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</si>
  <si>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</si>
  <si>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</si>
  <si>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</si>
  <si>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</si>
  <si>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</si>
  <si>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</si>
  <si>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</si>
  <si>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</si>
  <si>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</si>
  <si>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</si>
  <si>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</si>
  <si>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</si>
  <si>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</si>
  <si>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</si>
  <si>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</si>
  <si>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</si>
  <si>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</si>
  <si>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</si>
  <si>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</si>
  <si>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</si>
  <si>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</si>
  <si>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</si>
  <si>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</si>
  <si>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</si>
  <si>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</si>
  <si>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</si>
  <si>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</si>
  <si>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</si>
  <si>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</si>
  <si>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</si>
  <si>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</si>
  <si>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</si>
  <si>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</si>
  <si>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</si>
  <si>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</si>
  <si>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</si>
  <si>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</si>
  <si>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</si>
  <si>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</si>
  <si>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</si>
  <si>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</si>
  <si>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</si>
  <si>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</si>
  <si>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</si>
  <si>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</si>
  <si>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</si>
  <si>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</si>
  <si>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</si>
  <si>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</si>
  <si>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</si>
  <si>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</si>
  <si>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</si>
  <si>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</si>
  <si>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</si>
  <si>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</si>
  <si>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</si>
  <si>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</si>
  <si>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</si>
  <si>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</si>
  <si>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</si>
  <si>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</si>
  <si>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</si>
  <si>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</si>
  <si>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</si>
  <si>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</si>
  <si>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</si>
  <si>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</si>
  <si>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</si>
  <si>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</si>
  <si>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</si>
  <si>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</si>
  <si>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</si>
  <si>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</si>
  <si>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さくら市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</si>
  <si>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</si>
  <si>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</si>
  <si>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</si>
  <si>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</si>
  <si>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</si>
  <si>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</si>
  <si>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</si>
  <si>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</si>
  <si>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</si>
  <si>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</si>
  <si>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</si>
  <si>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・農業集落排水事業については整備が完了しており、区域拡大の予定が無いことから、施設の更新が課題となってくる。
　農業集落排水事業は、農業用水の保全を目的としている事もあり、人口減少が著しい地区であることから、収益率が低い状況である。
・今後公営企業へ移行する際に、老朽化が進む管渠等の修繕に充てる財源を確保するため使用料改定を検討する必要がある。
　しかし、人口減少が著しい地区であることから、料金改定による劇的な増加は期待できず、既存管渠を利用しつつ、公共下水道への切り替えも視野にいれた検討が必要である。</t>
    <rPh sb="1" eb="2">
      <t>ノウ</t>
    </rPh>
    <rPh sb="2" eb="3">
      <t>ギョウ</t>
    </rPh>
    <rPh sb="3" eb="5">
      <t>シュウラク</t>
    </rPh>
    <rPh sb="5" eb="7">
      <t>ハイスイ</t>
    </rPh>
    <rPh sb="7" eb="9">
      <t>ジギョウ</t>
    </rPh>
    <rPh sb="14" eb="16">
      <t>セイビ</t>
    </rPh>
    <rPh sb="17" eb="19">
      <t>カンリョウ</t>
    </rPh>
    <rPh sb="24" eb="26">
      <t>クイキ</t>
    </rPh>
    <rPh sb="26" eb="28">
      <t>カクダイ</t>
    </rPh>
    <rPh sb="29" eb="31">
      <t>ヨテイ</t>
    </rPh>
    <rPh sb="32" eb="33">
      <t>ナ</t>
    </rPh>
    <rPh sb="39" eb="41">
      <t>シセツ</t>
    </rPh>
    <rPh sb="42" eb="44">
      <t>コウシン</t>
    </rPh>
    <rPh sb="45" eb="47">
      <t>カダイ</t>
    </rPh>
    <rPh sb="56" eb="57">
      <t>ノウ</t>
    </rPh>
    <rPh sb="57" eb="58">
      <t>ギョウ</t>
    </rPh>
    <rPh sb="58" eb="60">
      <t>シュウラク</t>
    </rPh>
    <rPh sb="60" eb="62">
      <t>ハイスイ</t>
    </rPh>
    <rPh sb="62" eb="64">
      <t>ジギョウ</t>
    </rPh>
    <rPh sb="66" eb="68">
      <t>ノウギョウ</t>
    </rPh>
    <rPh sb="68" eb="70">
      <t>ヨウスイ</t>
    </rPh>
    <rPh sb="71" eb="73">
      <t>ホゼン</t>
    </rPh>
    <rPh sb="74" eb="76">
      <t>モクテキ</t>
    </rPh>
    <rPh sb="81" eb="82">
      <t>コト</t>
    </rPh>
    <rPh sb="86" eb="88">
      <t>ジンコウ</t>
    </rPh>
    <rPh sb="88" eb="90">
      <t>ゲンショウ</t>
    </rPh>
    <rPh sb="91" eb="92">
      <t>イチジル</t>
    </rPh>
    <rPh sb="94" eb="96">
      <t>チク</t>
    </rPh>
    <rPh sb="104" eb="106">
      <t>シュウエキ</t>
    </rPh>
    <rPh sb="106" eb="107">
      <t>リツ</t>
    </rPh>
    <rPh sb="108" eb="109">
      <t>ヒク</t>
    </rPh>
    <rPh sb="110" eb="112">
      <t>ジョウキョウ</t>
    </rPh>
    <rPh sb="118" eb="120">
      <t>コンゴ</t>
    </rPh>
    <rPh sb="120" eb="122">
      <t>コウエイ</t>
    </rPh>
    <rPh sb="122" eb="124">
      <t>キギョウ</t>
    </rPh>
    <rPh sb="125" eb="127">
      <t>イコウ</t>
    </rPh>
    <rPh sb="129" eb="130">
      <t>サイ</t>
    </rPh>
    <rPh sb="132" eb="135">
      <t>ロウキュウカ</t>
    </rPh>
    <rPh sb="136" eb="137">
      <t>スス</t>
    </rPh>
    <rPh sb="138" eb="139">
      <t>カン</t>
    </rPh>
    <rPh sb="139" eb="140">
      <t>キョ</t>
    </rPh>
    <rPh sb="140" eb="141">
      <t>トウ</t>
    </rPh>
    <rPh sb="142" eb="144">
      <t>シュウゼン</t>
    </rPh>
    <rPh sb="145" eb="146">
      <t>ア</t>
    </rPh>
    <rPh sb="148" eb="150">
      <t>ザイゲン</t>
    </rPh>
    <rPh sb="151" eb="153">
      <t>カクホ</t>
    </rPh>
    <rPh sb="157" eb="159">
      <t>シヨウ</t>
    </rPh>
    <rPh sb="159" eb="160">
      <t>リョウ</t>
    </rPh>
    <rPh sb="160" eb="162">
      <t>カイテイ</t>
    </rPh>
    <rPh sb="163" eb="165">
      <t>ケントウ</t>
    </rPh>
    <rPh sb="167" eb="169">
      <t>ヒツヨウ</t>
    </rPh>
    <rPh sb="179" eb="181">
      <t>ジンコウ</t>
    </rPh>
    <rPh sb="181" eb="183">
      <t>ゲンショウ</t>
    </rPh>
    <rPh sb="184" eb="185">
      <t>イチジル</t>
    </rPh>
    <rPh sb="187" eb="189">
      <t>チク</t>
    </rPh>
    <rPh sb="197" eb="199">
      <t>リョウキン</t>
    </rPh>
    <rPh sb="199" eb="201">
      <t>カイテイ</t>
    </rPh>
    <rPh sb="204" eb="206">
      <t>ゲキテキ</t>
    </rPh>
    <rPh sb="207" eb="209">
      <t>ゾウカ</t>
    </rPh>
    <rPh sb="210" eb="212">
      <t>キタイ</t>
    </rPh>
    <rPh sb="216" eb="218">
      <t>キゾン</t>
    </rPh>
    <rPh sb="218" eb="219">
      <t>カン</t>
    </rPh>
    <rPh sb="219" eb="220">
      <t>キョ</t>
    </rPh>
    <rPh sb="221" eb="223">
      <t>リヨウ</t>
    </rPh>
    <rPh sb="227" eb="229">
      <t>コウキョウ</t>
    </rPh>
    <rPh sb="229" eb="232">
      <t>ゲスイドウ</t>
    </rPh>
    <rPh sb="234" eb="235">
      <t>キ</t>
    </rPh>
    <rPh sb="236" eb="237">
      <t>カ</t>
    </rPh>
    <rPh sb="239" eb="241">
      <t>シヤ</t>
    </rPh>
    <rPh sb="245" eb="247">
      <t>ケントウ</t>
    </rPh>
    <rPh sb="248" eb="250">
      <t>ヒツヨウ</t>
    </rPh>
    <phoneticPr fontId="4"/>
  </si>
  <si>
    <t>・法定耐用年数を超えた管渠はないが、劣化が確認さた管渠については、随時修繕等を実施している。</t>
    <rPh sb="1" eb="3">
      <t>ホウテイ</t>
    </rPh>
    <rPh sb="3" eb="5">
      <t>タイヨウ</t>
    </rPh>
    <rPh sb="5" eb="7">
      <t>ネンスウ</t>
    </rPh>
    <rPh sb="8" eb="9">
      <t>コ</t>
    </rPh>
    <rPh sb="11" eb="12">
      <t>カン</t>
    </rPh>
    <rPh sb="12" eb="13">
      <t>キョ</t>
    </rPh>
    <rPh sb="18" eb="20">
      <t>レッカ</t>
    </rPh>
    <rPh sb="21" eb="23">
      <t>カクニン</t>
    </rPh>
    <rPh sb="25" eb="26">
      <t>カン</t>
    </rPh>
    <rPh sb="26" eb="27">
      <t>キョ</t>
    </rPh>
    <rPh sb="33" eb="35">
      <t>ズイジ</t>
    </rPh>
    <rPh sb="35" eb="37">
      <t>シュウゼン</t>
    </rPh>
    <rPh sb="37" eb="38">
      <t>ナド</t>
    </rPh>
    <rPh sb="39" eb="41">
      <t>ジッシ</t>
    </rPh>
    <phoneticPr fontId="4"/>
  </si>
  <si>
    <t>非設置</t>
    <rPh sb="0" eb="1">
      <t>ヒ</t>
    </rPh>
    <rPh sb="1" eb="3">
      <t>セッチ</t>
    </rPh>
    <phoneticPr fontId="4"/>
  </si>
  <si>
    <r>
      <t>・事業区域内の整備が完了しており、維持管理業務が中心の事業である。
　収益的支出比率は100％を下回っており、使用料以外の収入（一般会計からの繰入金など）に依存している。
　経費回収率、水洗化率は類似団体の平均を上回り、汚水処理原価は低い状況。
　</t>
    </r>
    <r>
      <rPr>
        <sz val="11"/>
        <rFont val="ＭＳ ゴシック"/>
        <family val="3"/>
        <charset val="128"/>
      </rPr>
      <t>H27年度</t>
    </r>
    <r>
      <rPr>
        <sz val="11"/>
        <color theme="1"/>
        <rFont val="ＭＳ ゴシック"/>
        <family val="3"/>
        <charset val="128"/>
      </rPr>
      <t>は、処理場の機器修繕費の出費の影響を受け、収益的支出比率が落ち込んだ。今後も管渠等の更新費用の増加が見込まれるため、料金の見直しなどによる財源の確保が求められる。</t>
    </r>
    <rPh sb="1" eb="3">
      <t>ジギョウ</t>
    </rPh>
    <rPh sb="3" eb="5">
      <t>クイキ</t>
    </rPh>
    <rPh sb="5" eb="6">
      <t>ナイ</t>
    </rPh>
    <rPh sb="7" eb="9">
      <t>セイビ</t>
    </rPh>
    <rPh sb="10" eb="12">
      <t>カンリョウ</t>
    </rPh>
    <rPh sb="17" eb="19">
      <t>イジ</t>
    </rPh>
    <rPh sb="19" eb="21">
      <t>カンリ</t>
    </rPh>
    <rPh sb="21" eb="23">
      <t>ギョウム</t>
    </rPh>
    <rPh sb="24" eb="26">
      <t>チュウシン</t>
    </rPh>
    <rPh sb="35" eb="38">
      <t>シュウエキテキ</t>
    </rPh>
    <rPh sb="38" eb="40">
      <t>シシュツ</t>
    </rPh>
    <rPh sb="40" eb="42">
      <t>ヒリツ</t>
    </rPh>
    <rPh sb="48" eb="50">
      <t>シタマワ</t>
    </rPh>
    <rPh sb="55" eb="57">
      <t>シヨウ</t>
    </rPh>
    <rPh sb="57" eb="58">
      <t>リョウ</t>
    </rPh>
    <rPh sb="58" eb="60">
      <t>イガイ</t>
    </rPh>
    <rPh sb="61" eb="63">
      <t>シュウニュウ</t>
    </rPh>
    <rPh sb="64" eb="66">
      <t>イッパン</t>
    </rPh>
    <rPh sb="66" eb="67">
      <t>カイ</t>
    </rPh>
    <rPh sb="67" eb="68">
      <t>ケイ</t>
    </rPh>
    <rPh sb="71" eb="73">
      <t>クリイレ</t>
    </rPh>
    <rPh sb="73" eb="74">
      <t>キン</t>
    </rPh>
    <rPh sb="78" eb="80">
      <t>イゾン</t>
    </rPh>
    <rPh sb="127" eb="129">
      <t>ネンド</t>
    </rPh>
    <rPh sb="131" eb="134">
      <t>ショリジョウ</t>
    </rPh>
    <rPh sb="135" eb="137">
      <t>キキ</t>
    </rPh>
    <rPh sb="139" eb="140">
      <t>ヒ</t>
    </rPh>
    <rPh sb="141" eb="143">
      <t>シュッピ</t>
    </rPh>
    <rPh sb="144" eb="146">
      <t>エイキョウ</t>
    </rPh>
    <rPh sb="147" eb="148">
      <t>ウ</t>
    </rPh>
    <rPh sb="150" eb="152">
      <t>シュウエキ</t>
    </rPh>
    <rPh sb="152" eb="153">
      <t>テキ</t>
    </rPh>
    <rPh sb="153" eb="155">
      <t>シシュツ</t>
    </rPh>
    <rPh sb="155" eb="157">
      <t>ヒリツ</t>
    </rPh>
    <rPh sb="158" eb="159">
      <t>オ</t>
    </rPh>
    <rPh sb="160" eb="161">
      <t>コ</t>
    </rPh>
    <rPh sb="164" eb="166">
      <t>コンゴ</t>
    </rPh>
    <rPh sb="167" eb="168">
      <t>カン</t>
    </rPh>
    <rPh sb="168" eb="169">
      <t>キョ</t>
    </rPh>
    <rPh sb="169" eb="170">
      <t>ナド</t>
    </rPh>
    <rPh sb="171" eb="173">
      <t>コウシン</t>
    </rPh>
    <rPh sb="173" eb="175">
      <t>ヒヨウ</t>
    </rPh>
    <rPh sb="176" eb="178">
      <t>ゾウカ</t>
    </rPh>
    <rPh sb="179" eb="181">
      <t>ミコ</t>
    </rPh>
    <rPh sb="187" eb="189">
      <t>リョウキン</t>
    </rPh>
    <rPh sb="190" eb="192">
      <t>ミナオ</t>
    </rPh>
    <rPh sb="198" eb="200">
      <t>ザイゲン</t>
    </rPh>
    <rPh sb="201" eb="203">
      <t>カクホ</t>
    </rPh>
    <rPh sb="204" eb="205">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</si>
</sst>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7464808"/>
        <c:axId val="12913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337464808"/>
        <c:axId val="129139824"/>
      </c:lineChart>
      <c:dateAx>
        <c:axId val="337464808"/>
        <c:scaling>
          <c:orientation val="minMax"/>
        </c:scaling>
        <c:delete val="1"/>
        <c:axPos val="b"/>
        <c:numFmt formatCode="ge" sourceLinked="1"/>
        <c:majorTickMark val="none"/>
        <c:minorTickMark val="none"/>
        <c:tickLblPos val="none"/>
        <c:crossAx val="129139824"/>
        <c:crosses val="autoZero"/>
        <c:auto val="1"/>
        <c:lblOffset val="100"/>
        <c:baseTimeUnit val="years"/>
      </c:dateAx>
      <c:valAx>
        <c:axId val="12913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46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83.41</c:v>
                </c:pt>
                <c:pt idx="1">
                  <c:v>82.05</c:v>
                </c:pt>
                <c:pt idx="2">
                  <c:v>83.64</c:v>
                </c:pt>
                <c:pt idx="3">
                  <c:v>82.73</c:v>
                </c:pt>
                <c:pt idx="4">
                  <c:v>83.64</c:v>
                </c:pt>
              </c:numCache>
            </c:numRef>
          </c:val>
        </c:ser>
        <c:dLbls>
          <c:showLegendKey val="0"/>
          <c:showVal val="0"/>
          <c:showCatName val="0"/>
          <c:showSerName val="0"/>
          <c:showPercent val="0"/>
          <c:showBubbleSize val="0"/>
        </c:dLbls>
        <c:gapWidth val="150"/>
        <c:axId val="337593768"/>
        <c:axId val="33759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37593768"/>
        <c:axId val="337594160"/>
      </c:lineChart>
      <c:dateAx>
        <c:axId val="337593768"/>
        <c:scaling>
          <c:orientation val="minMax"/>
        </c:scaling>
        <c:delete val="1"/>
        <c:axPos val="b"/>
        <c:numFmt formatCode="ge" sourceLinked="1"/>
        <c:majorTickMark val="none"/>
        <c:minorTickMark val="none"/>
        <c:tickLblPos val="none"/>
        <c:crossAx val="337594160"/>
        <c:crosses val="autoZero"/>
        <c:auto val="1"/>
        <c:lblOffset val="100"/>
        <c:baseTimeUnit val="years"/>
      </c:dateAx>
      <c:valAx>
        <c:axId val="33759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59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86.6</c:v>
                </c:pt>
                <c:pt idx="1">
                  <c:v>87</c:v>
                </c:pt>
                <c:pt idx="2">
                  <c:v>89.63</c:v>
                </c:pt>
                <c:pt idx="3">
                  <c:v>89.7</c:v>
                </c:pt>
                <c:pt idx="4">
                  <c:v>89.17</c:v>
                </c:pt>
              </c:numCache>
            </c:numRef>
          </c:val>
        </c:ser>
        <c:dLbls>
          <c:showLegendKey val="0"/>
          <c:showVal val="0"/>
          <c:showCatName val="0"/>
          <c:showSerName val="0"/>
          <c:showPercent val="0"/>
          <c:showBubbleSize val="0"/>
        </c:dLbls>
        <c:gapWidth val="150"/>
        <c:axId val="337230776"/>
        <c:axId val="33770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37230776"/>
        <c:axId val="337705080"/>
      </c:lineChart>
      <c:dateAx>
        <c:axId val="337230776"/>
        <c:scaling>
          <c:orientation val="minMax"/>
        </c:scaling>
        <c:delete val="1"/>
        <c:axPos val="b"/>
        <c:numFmt formatCode="ge" sourceLinked="1"/>
        <c:majorTickMark val="none"/>
        <c:minorTickMark val="none"/>
        <c:tickLblPos val="none"/>
        <c:crossAx val="337705080"/>
        <c:crosses val="autoZero"/>
        <c:auto val="1"/>
        <c:lblOffset val="100"/>
        <c:baseTimeUnit val="years"/>
      </c:dateAx>
      <c:valAx>
        <c:axId val="33770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3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82.47</c:v>
                </c:pt>
                <c:pt idx="1">
                  <c:v>82.67</c:v>
                </c:pt>
                <c:pt idx="2">
                  <c:v>80.78</c:v>
                </c:pt>
                <c:pt idx="3">
                  <c:v>79.209999999999994</c:v>
                </c:pt>
                <c:pt idx="4">
                  <c:v>83.57</c:v>
                </c:pt>
              </c:numCache>
            </c:numRef>
          </c:val>
        </c:ser>
        <c:dLbls>
          <c:showLegendKey val="0"/>
          <c:showVal val="0"/>
          <c:showCatName val="0"/>
          <c:showSerName val="0"/>
          <c:showPercent val="0"/>
          <c:showBubbleSize val="0"/>
        </c:dLbls>
        <c:gapWidth val="150"/>
        <c:axId val="336870088"/>
        <c:axId val="33687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870088"/>
        <c:axId val="336870472"/>
      </c:lineChart>
      <c:dateAx>
        <c:axId val="336870088"/>
        <c:scaling>
          <c:orientation val="minMax"/>
        </c:scaling>
        <c:delete val="1"/>
        <c:axPos val="b"/>
        <c:numFmt formatCode="ge" sourceLinked="1"/>
        <c:majorTickMark val="none"/>
        <c:minorTickMark val="none"/>
        <c:tickLblPos val="none"/>
        <c:crossAx val="336870472"/>
        <c:crosses val="autoZero"/>
        <c:auto val="1"/>
        <c:lblOffset val="100"/>
        <c:baseTimeUnit val="years"/>
      </c:dateAx>
      <c:valAx>
        <c:axId val="33687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7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908304"/>
        <c:axId val="33690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908304"/>
        <c:axId val="336908688"/>
      </c:lineChart>
      <c:dateAx>
        <c:axId val="336908304"/>
        <c:scaling>
          <c:orientation val="minMax"/>
        </c:scaling>
        <c:delete val="1"/>
        <c:axPos val="b"/>
        <c:numFmt formatCode="ge" sourceLinked="1"/>
        <c:majorTickMark val="none"/>
        <c:minorTickMark val="none"/>
        <c:tickLblPos val="none"/>
        <c:crossAx val="336908688"/>
        <c:crosses val="autoZero"/>
        <c:auto val="1"/>
        <c:lblOffset val="100"/>
        <c:baseTimeUnit val="years"/>
      </c:dateAx>
      <c:valAx>
        <c:axId val="33690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0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833632"/>
        <c:axId val="17483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833632"/>
        <c:axId val="174834024"/>
      </c:lineChart>
      <c:dateAx>
        <c:axId val="174833632"/>
        <c:scaling>
          <c:orientation val="minMax"/>
        </c:scaling>
        <c:delete val="1"/>
        <c:axPos val="b"/>
        <c:numFmt formatCode="ge" sourceLinked="1"/>
        <c:majorTickMark val="none"/>
        <c:minorTickMark val="none"/>
        <c:tickLblPos val="none"/>
        <c:crossAx val="174834024"/>
        <c:crosses val="autoZero"/>
        <c:auto val="1"/>
        <c:lblOffset val="100"/>
        <c:baseTimeUnit val="years"/>
      </c:dateAx>
      <c:valAx>
        <c:axId val="17483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7229208"/>
        <c:axId val="33722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229208"/>
        <c:axId val="337229600"/>
      </c:lineChart>
      <c:dateAx>
        <c:axId val="337229208"/>
        <c:scaling>
          <c:orientation val="minMax"/>
        </c:scaling>
        <c:delete val="1"/>
        <c:axPos val="b"/>
        <c:numFmt formatCode="ge" sourceLinked="1"/>
        <c:majorTickMark val="none"/>
        <c:minorTickMark val="none"/>
        <c:tickLblPos val="none"/>
        <c:crossAx val="337229600"/>
        <c:crosses val="autoZero"/>
        <c:auto val="1"/>
        <c:lblOffset val="100"/>
        <c:baseTimeUnit val="years"/>
      </c:dateAx>
      <c:valAx>
        <c:axId val="3372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2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7231168"/>
        <c:axId val="33723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231168"/>
        <c:axId val="337231560"/>
      </c:lineChart>
      <c:dateAx>
        <c:axId val="337231168"/>
        <c:scaling>
          <c:orientation val="minMax"/>
        </c:scaling>
        <c:delete val="1"/>
        <c:axPos val="b"/>
        <c:numFmt formatCode="ge" sourceLinked="1"/>
        <c:majorTickMark val="none"/>
        <c:minorTickMark val="none"/>
        <c:tickLblPos val="none"/>
        <c:crossAx val="337231560"/>
        <c:crosses val="autoZero"/>
        <c:auto val="1"/>
        <c:lblOffset val="100"/>
        <c:baseTimeUnit val="years"/>
      </c:dateAx>
      <c:valAx>
        <c:axId val="33723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
                  <c:v>0</c:v>
                </c:pt>
                <c:pt idx="1">
                  <c:v>72.53</c:v>
                </c:pt>
                <c:pt idx="2">
                  <c:v>66.77</c:v>
                </c:pt>
                <c:pt idx="3" formatCode="#,##0.00;&quot;△&quot;#,##0.00">
                  <c:v>0</c:v>
                </c:pt>
                <c:pt idx="4" formatCode="#,##0.00;&quot;△&quot;#,##0.00">
                  <c:v>0</c:v>
                </c:pt>
              </c:numCache>
            </c:numRef>
          </c:val>
        </c:ser>
        <c:dLbls>
          <c:showLegendKey val="0"/>
          <c:showVal val="0"/>
          <c:showCatName val="0"/>
          <c:showSerName val="0"/>
          <c:showPercent val="0"/>
          <c:showBubbleSize val="0"/>
        </c:dLbls>
        <c:gapWidth val="150"/>
        <c:axId val="337493432"/>
        <c:axId val="33749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37493432"/>
        <c:axId val="337493040"/>
      </c:lineChart>
      <c:dateAx>
        <c:axId val="337493432"/>
        <c:scaling>
          <c:orientation val="minMax"/>
        </c:scaling>
        <c:delete val="1"/>
        <c:axPos val="b"/>
        <c:numFmt formatCode="ge" sourceLinked="1"/>
        <c:majorTickMark val="none"/>
        <c:minorTickMark val="none"/>
        <c:tickLblPos val="none"/>
        <c:crossAx val="337493040"/>
        <c:crosses val="autoZero"/>
        <c:auto val="1"/>
        <c:lblOffset val="100"/>
        <c:baseTimeUnit val="years"/>
      </c:dateAx>
      <c:valAx>
        <c:axId val="33749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49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64.36</c:v>
                </c:pt>
                <c:pt idx="1">
                  <c:v>82.83</c:v>
                </c:pt>
                <c:pt idx="2">
                  <c:v>92.21</c:v>
                </c:pt>
                <c:pt idx="3">
                  <c:v>78.069999999999993</c:v>
                </c:pt>
                <c:pt idx="4">
                  <c:v>76.22</c:v>
                </c:pt>
              </c:numCache>
            </c:numRef>
          </c:val>
        </c:ser>
        <c:dLbls>
          <c:showLegendKey val="0"/>
          <c:showVal val="0"/>
          <c:showCatName val="0"/>
          <c:showSerName val="0"/>
          <c:showPercent val="0"/>
          <c:showBubbleSize val="0"/>
        </c:dLbls>
        <c:gapWidth val="150"/>
        <c:axId val="337232736"/>
        <c:axId val="33759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37232736"/>
        <c:axId val="337591024"/>
      </c:lineChart>
      <c:dateAx>
        <c:axId val="337232736"/>
        <c:scaling>
          <c:orientation val="minMax"/>
        </c:scaling>
        <c:delete val="1"/>
        <c:axPos val="b"/>
        <c:numFmt formatCode="ge" sourceLinked="1"/>
        <c:majorTickMark val="none"/>
        <c:minorTickMark val="none"/>
        <c:tickLblPos val="none"/>
        <c:crossAx val="337591024"/>
        <c:crosses val="autoZero"/>
        <c:auto val="1"/>
        <c:lblOffset val="100"/>
        <c:baseTimeUnit val="years"/>
      </c:dateAx>
      <c:valAx>
        <c:axId val="33759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200.14</c:v>
                </c:pt>
                <c:pt idx="1">
                  <c:v>150</c:v>
                </c:pt>
                <c:pt idx="2">
                  <c:v>150</c:v>
                </c:pt>
                <c:pt idx="3">
                  <c:v>175.83</c:v>
                </c:pt>
                <c:pt idx="4">
                  <c:v>174.16</c:v>
                </c:pt>
              </c:numCache>
            </c:numRef>
          </c:val>
        </c:ser>
        <c:dLbls>
          <c:showLegendKey val="0"/>
          <c:showVal val="0"/>
          <c:showCatName val="0"/>
          <c:showSerName val="0"/>
          <c:showPercent val="0"/>
          <c:showBubbleSize val="0"/>
        </c:dLbls>
        <c:gapWidth val="150"/>
        <c:axId val="337592200"/>
        <c:axId val="33759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37592200"/>
        <c:axId val="337592592"/>
      </c:lineChart>
      <c:dateAx>
        <c:axId val="337592200"/>
        <c:scaling>
          <c:orientation val="minMax"/>
        </c:scaling>
        <c:delete val="1"/>
        <c:axPos val="b"/>
        <c:numFmt formatCode="ge" sourceLinked="1"/>
        <c:majorTickMark val="none"/>
        <c:minorTickMark val="none"/>
        <c:tickLblPos val="none"/>
        <c:crossAx val="337592592"/>
        <c:crosses val="autoZero"/>
        <c:auto val="1"/>
        <c:lblOffset val="100"/>
        <c:baseTimeUnit val="years"/>
      </c:dateAx>
      <c:valAx>
        <c:axId val="33759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59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6" sqref="A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栃木県　さくら市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44359</v>
      </c>
      <c r="AM8" s="67"/>
      <c r="AN8" s="67"/>
      <c r="AO8" s="67"/>
      <c r="AP8" s="67"/>
      <c r="AQ8" s="67"/>
      <c r="AR8" s="67"/>
      <c r="AS8" s="67"/>
      <c r="AT8" s="66">
        <f>データ!T6</f>
        <v>125.63</v>
      </c>
      <c r="AU8" s="66"/>
      <c r="AV8" s="66"/>
      <c r="AW8" s="66"/>
      <c r="AX8" s="66"/>
      <c r="AY8" s="66"/>
      <c r="AZ8" s="66"/>
      <c r="BA8" s="66"/>
      <c r="BB8" s="66">
        <f>データ!U6</f>
        <v>353.09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2.73</v>
      </c>
      <c r="Q10" s="66"/>
      <c r="R10" s="66"/>
      <c r="S10" s="66"/>
      <c r="T10" s="66"/>
      <c r="U10" s="66"/>
      <c r="V10" s="66"/>
      <c r="W10" s="66">
        <f>データ!Q6</f>
        <v>70.61</v>
      </c>
      <c r="X10" s="66"/>
      <c r="Y10" s="66"/>
      <c r="Z10" s="66"/>
      <c r="AA10" s="66"/>
      <c r="AB10" s="66"/>
      <c r="AC10" s="66"/>
      <c r="AD10" s="67">
        <f>データ!R6</f>
        <v>2480</v>
      </c>
      <c r="AE10" s="67"/>
      <c r="AF10" s="67"/>
      <c r="AG10" s="67"/>
      <c r="AH10" s="67"/>
      <c r="AI10" s="67"/>
      <c r="AJ10" s="67"/>
      <c r="AK10" s="2"/>
      <c r="AL10" s="67">
        <f>データ!V6</f>
        <v>1210</v>
      </c>
      <c r="AM10" s="67"/>
      <c r="AN10" s="67"/>
      <c r="AO10" s="67"/>
      <c r="AP10" s="67"/>
      <c r="AQ10" s="67"/>
      <c r="AR10" s="67"/>
      <c r="AS10" s="67"/>
      <c r="AT10" s="66">
        <f>データ!W6</f>
        <v>0.35</v>
      </c>
      <c r="AU10" s="66"/>
      <c r="AV10" s="66"/>
      <c r="AW10" s="66"/>
      <c r="AX10" s="66"/>
      <c r="AY10" s="66"/>
      <c r="AZ10" s="66"/>
      <c r="BA10" s="66"/>
      <c r="BB10" s="66">
        <f>データ!X6</f>
        <v>3457.14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5"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x14ac:dyDescent="0.15">
      <c r="A6" s="28" t="s">
        <v>107</v>
      </c>
      <c r="B6" s="33">
        <f>B7</f>
        <v>2016</v>
      </c>
      <c r="C6" s="33">
        <f t="shared" ref="C6:X6" si="3">C7</f>
        <v>92142</v>
      </c>
      <c r="D6" s="33">
        <f t="shared" si="3"/>
        <v>47</v>
      </c>
      <c r="E6" s="33">
        <f t="shared" si="3"/>
        <v>17</v>
      </c>
      <c r="F6" s="33">
        <f t="shared" si="3"/>
        <v>5</v>
      </c>
      <c r="G6" s="33">
        <f t="shared" si="3"/>
        <v>0</v>
      </c>
      <c r="H6" s="33" t="str">
        <f t="shared" si="3"/>
        <v>栃木県　さくら市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2.73</v>
      </c>
      <c r="Q6" s="34">
        <f t="shared" si="3"/>
        <v>70.61</v>
      </c>
      <c r="R6" s="34">
        <f t="shared" si="3"/>
        <v>2480</v>
      </c>
      <c r="S6" s="34">
        <f t="shared" si="3"/>
        <v>44359</v>
      </c>
      <c r="T6" s="34">
        <f t="shared" si="3"/>
        <v>125.63</v>
      </c>
      <c r="U6" s="34">
        <f t="shared" si="3"/>
        <v>353.09</v>
      </c>
      <c r="V6" s="34">
        <f t="shared" si="3"/>
        <v>1210</v>
      </c>
      <c r="W6" s="34">
        <f t="shared" si="3"/>
        <v>0.35</v>
      </c>
      <c r="X6" s="34">
        <f t="shared" si="3"/>
        <v>3457.14</v>
      </c>
      <c r="Y6" s="35">
        <f>IF(Y7="",NA(),Y7)</f>
        <v>82.47</v>
      </c>
      <c r="Z6" s="35">
        <f t="shared" ref="Z6:AH6" si="4">IF(Z7="",NA(),Z7)</f>
        <v>82.67</v>
      </c>
      <c r="AA6" s="35">
        <f t="shared" si="4"/>
        <v>80.78</v>
      </c>
      <c r="AB6" s="35">
        <f t="shared" si="4"/>
        <v>79.209999999999994</v>
      </c>
      <c r="AC6" s="35">
        <f t="shared" si="4"/>
        <v>83.57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72.53</v>
      </c>
      <c r="BH6" s="35">
        <f t="shared" si="7"/>
        <v>66.77</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64.36</v>
      </c>
      <c r="BR6" s="35">
        <f t="shared" ref="BR6:BZ6" si="8">IF(BR7="",NA(),BR7)</f>
        <v>82.83</v>
      </c>
      <c r="BS6" s="35">
        <f t="shared" si="8"/>
        <v>92.21</v>
      </c>
      <c r="BT6" s="35">
        <f t="shared" si="8"/>
        <v>78.069999999999993</v>
      </c>
      <c r="BU6" s="35">
        <f t="shared" si="8"/>
        <v>76.22</v>
      </c>
      <c r="BV6" s="35">
        <f t="shared" si="8"/>
        <v>51.03</v>
      </c>
      <c r="BW6" s="35">
        <f t="shared" si="8"/>
        <v>50.9</v>
      </c>
      <c r="BX6" s="35">
        <f t="shared" si="8"/>
        <v>50.82</v>
      </c>
      <c r="BY6" s="35">
        <f t="shared" si="8"/>
        <v>52.19</v>
      </c>
      <c r="BZ6" s="35">
        <f t="shared" si="8"/>
        <v>55.32</v>
      </c>
      <c r="CA6" s="34" t="str">
        <f>IF(CA7="","",IF(CA7="-","【-】","【"&amp;SUBSTITUTE(TEXT(CA7,"#,##0.00"),"-","△")&amp;"】"))</f>
        <v>【55.73】</v>
      </c>
      <c r="CB6" s="35">
        <f>IF(CB7="",NA(),CB7)</f>
        <v>200.14</v>
      </c>
      <c r="CC6" s="35">
        <f t="shared" ref="CC6:CK6" si="9">IF(CC7="",NA(),CC7)</f>
        <v>150</v>
      </c>
      <c r="CD6" s="35">
        <f t="shared" si="9"/>
        <v>150</v>
      </c>
      <c r="CE6" s="35">
        <f t="shared" si="9"/>
        <v>175.83</v>
      </c>
      <c r="CF6" s="35">
        <f t="shared" si="9"/>
        <v>174.16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83.41</v>
      </c>
      <c r="CN6" s="35">
        <f t="shared" ref="CN6:CV6" si="10">IF(CN7="",NA(),CN7)</f>
        <v>82.05</v>
      </c>
      <c r="CO6" s="35">
        <f t="shared" si="10"/>
        <v>83.64</v>
      </c>
      <c r="CP6" s="35">
        <f t="shared" si="10"/>
        <v>82.73</v>
      </c>
      <c r="CQ6" s="35">
        <f t="shared" si="10"/>
        <v>83.64</v>
      </c>
      <c r="CR6" s="35">
        <f t="shared" si="10"/>
        <v>54.74</v>
      </c>
      <c r="CS6" s="35">
        <f t="shared" si="10"/>
        <v>53.78</v>
      </c>
      <c r="CT6" s="35">
        <f t="shared" si="10"/>
        <v>53.24</v>
      </c>
      <c r="CU6" s="35">
        <f t="shared" si="10"/>
        <v>52.31</v>
      </c>
      <c r="CV6" s="35">
        <f t="shared" si="10"/>
        <v>60.65</v>
      </c>
      <c r="CW6" s="34" t="str">
        <f>IF(CW7="","",IF(CW7="-","【-】","【"&amp;SUBSTITUTE(TEXT(CW7,"#,##0.00"),"-","△")&amp;"】"))</f>
        <v>【59.15】</v>
      </c>
      <c r="CX6" s="35">
        <f>IF(CX7="",NA(),CX7)</f>
        <v>86.6</v>
      </c>
      <c r="CY6" s="35">
        <f t="shared" ref="CY6:DG6" si="11">IF(CY7="",NA(),CY7)</f>
        <v>87</v>
      </c>
      <c r="CZ6" s="35">
        <f t="shared" si="11"/>
        <v>89.63</v>
      </c>
      <c r="DA6" s="35">
        <f t="shared" si="11"/>
        <v>89.7</v>
      </c>
      <c r="DB6" s="35">
        <f t="shared" si="11"/>
        <v>89.17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92142</v>
      </c>
      <c r="D7" s="37">
        <v>47</v>
      </c>
      <c r="E7" s="37">
        <v>17</v>
      </c>
      <c r="F7" s="37">
        <v>5</v>
      </c>
      <c r="G7" s="37">
        <v>0</v>
      </c>
      <c r="H7" s="37" t="s">
        <v>108</v>
      </c>
      <c r="I7" s="37" t="s">
        <v>109</v>
      </c>
      <c r="J7" s="37" t="s">
        <v>110</v>
      </c>
      <c r="K7" s="37" t="s">
        <v>111</v>
      </c>
      <c r="L7" s="37" t="s">
        <v>112</v>
      </c>
      <c r="M7" s="37"/>
      <c r="N7" s="38" t="s">
        <v>113</v>
      </c>
      <c r="O7" s="38" t="s">
        <v>114</v>
      </c>
      <c r="P7" s="38">
        <v>2.73</v>
      </c>
      <c r="Q7" s="38">
        <v>70.61</v>
      </c>
      <c r="R7" s="38">
        <v>2480</v>
      </c>
      <c r="S7" s="38">
        <v>44359</v>
      </c>
      <c r="T7" s="38">
        <v>125.63</v>
      </c>
      <c r="U7" s="38">
        <v>353.09</v>
      </c>
      <c r="V7" s="38">
        <v>1210</v>
      </c>
      <c r="W7" s="38">
        <v>0.35</v>
      </c>
      <c r="X7" s="38">
        <v>3457.14</v>
      </c>
      <c r="Y7" s="38">
        <v>82.47</v>
      </c>
      <c r="Z7" s="38">
        <v>82.67</v>
      </c>
      <c r="AA7" s="38">
        <v>80.78</v>
      </c>
      <c r="AB7" s="38">
        <v>79.209999999999994</v>
      </c>
      <c r="AC7" s="38">
        <v>83.57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72.53</v>
      </c>
      <c r="BH7" s="38">
        <v>66.77</v>
      </c>
      <c r="BI7" s="38">
        <v>0</v>
      </c>
      <c r="BJ7" s="38">
        <v>0</v>
      </c>
      <c r="BK7" s="38">
        <v>1197.82</v>
      </c>
      <c r="BL7" s="38">
        <v>1126.77</v>
      </c>
      <c r="BM7" s="38">
        <v>1044.8</v>
      </c>
      <c r="BN7" s="38">
        <v>1081.8</v>
      </c>
      <c r="BO7" s="38">
        <v>974.93</v>
      </c>
      <c r="BP7" s="38">
        <v>914.53</v>
      </c>
      <c r="BQ7" s="38">
        <v>64.36</v>
      </c>
      <c r="BR7" s="38">
        <v>82.83</v>
      </c>
      <c r="BS7" s="38">
        <v>92.21</v>
      </c>
      <c r="BT7" s="38">
        <v>78.069999999999993</v>
      </c>
      <c r="BU7" s="38">
        <v>76.22</v>
      </c>
      <c r="BV7" s="38">
        <v>51.03</v>
      </c>
      <c r="BW7" s="38">
        <v>50.9</v>
      </c>
      <c r="BX7" s="38">
        <v>50.82</v>
      </c>
      <c r="BY7" s="38">
        <v>52.19</v>
      </c>
      <c r="BZ7" s="38">
        <v>55.32</v>
      </c>
      <c r="CA7" s="38">
        <v>55.73</v>
      </c>
      <c r="CB7" s="38">
        <v>200.14</v>
      </c>
      <c r="CC7" s="38">
        <v>150</v>
      </c>
      <c r="CD7" s="38">
        <v>150</v>
      </c>
      <c r="CE7" s="38">
        <v>175.83</v>
      </c>
      <c r="CF7" s="38">
        <v>174.16</v>
      </c>
      <c r="CG7" s="38">
        <v>289.60000000000002</v>
      </c>
      <c r="CH7" s="38">
        <v>293.27</v>
      </c>
      <c r="CI7" s="38">
        <v>300.52</v>
      </c>
      <c r="CJ7" s="38">
        <v>296.14</v>
      </c>
      <c r="CK7" s="38">
        <v>283.17</v>
      </c>
      <c r="CL7" s="38">
        <v>276.77999999999997</v>
      </c>
      <c r="CM7" s="38">
        <v>83.41</v>
      </c>
      <c r="CN7" s="38">
        <v>82.05</v>
      </c>
      <c r="CO7" s="38">
        <v>83.64</v>
      </c>
      <c r="CP7" s="38">
        <v>82.73</v>
      </c>
      <c r="CQ7" s="38">
        <v>83.64</v>
      </c>
      <c r="CR7" s="38">
        <v>54.74</v>
      </c>
      <c r="CS7" s="38">
        <v>53.78</v>
      </c>
      <c r="CT7" s="38">
        <v>53.24</v>
      </c>
      <c r="CU7" s="38">
        <v>52.31</v>
      </c>
      <c r="CV7" s="38">
        <v>60.65</v>
      </c>
      <c r="CW7" s="38">
        <v>59.15</v>
      </c>
      <c r="CX7" s="38">
        <v>86.6</v>
      </c>
      <c r="CY7" s="38">
        <v>87</v>
      </c>
      <c r="CZ7" s="38">
        <v>89.63</v>
      </c>
      <c r="DA7" s="38">
        <v>89.7</v>
      </c>
      <c r="DB7" s="38">
        <v>89.17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2018-02-13T06:37:33Z</cp:lastPrinted>
  <dcterms:created xsi:type="dcterms:W3CDTF">2017-12-25T02:26:43Z</dcterms:created>
  <dcterms:modified xsi:type="dcterms:W3CDTF">2018-02-16T06:15:23Z</dcterms:modified>
  <cp:category/>
</cp:coreProperties>
</file>