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★R元年度業務\公営企業\02 公営企業決算統計\19 経営比較分析表について\05 県HP公表\5下水（特環）\"/>
    </mc:Choice>
  </mc:AlternateContent>
  <workbookProtection workbookAlgorithmName="SHA-512" workbookHashValue="nHxOnhNlD4cI/cThF5e2pz+MmgJhmEUpPc59dbhVmhR65748Fsa2TXddpHM6oZlPcJ1gCup7M4h+1y5XgjfFBA==" workbookSaltValue="JaxEad8Xi9NFAsXGNycI4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<sst xmlns="http://schemas.openxmlformats.org/spreadsheetml/2006/main" count="228" uniqueCount="111">
  <si>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</si>
  <si>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</si>
  <si>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</si>
  <si>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</si>
  <si>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</si>
  <si>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</si>
  <si>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</si>
  <si>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</si>
  <si>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</si>
  <si>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</si>
  <si>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</si>
  <si>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</si>
  <si>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</si>
  <si>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</si>
  <si>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特定環境保全公共下水道</t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</si>
  <si>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</si>
  <si>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</si>
  <si>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</si>
  <si>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</si>
  <si>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</si>
  <si>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</si>
  <si>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</si>
  <si>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</si>
  <si>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</si>
  <si>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</si>
  <si>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</si>
  <si>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</si>
  <si>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</si>
  <si>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</si>
  <si>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</si>
  <si>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</si>
  <si>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</si>
  <si>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</si>
  <si>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</si>
  <si>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</si>
  <si>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</si>
  <si>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</si>
  <si>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</si>
  <si>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</si>
  <si>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</si>
  <si>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</si>
  <si>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</si>
  <si>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</si>
  <si>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</si>
  <si>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</si>
  <si>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</si>
  <si>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</si>
  <si>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</si>
  <si>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</si>
  <si>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</si>
  <si>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</si>
  <si>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</si>
  <si>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</si>
  <si>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</si>
  <si>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</si>
  <si>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</si>
  <si>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</si>
  <si>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</si>
  <si>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</si>
  <si>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</si>
  <si>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</si>
  <si>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</si>
  <si>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</si>
  <si>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</si>
  <si>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</si>
  <si>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</si>
  <si>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</si>
  <si>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</si>
  <si>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</si>
  <si>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</si>
  <si>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</si>
  <si>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</si>
  <si>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</si>
  <si>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</si>
  <si>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</si>
  <si>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</si>
  <si>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</si>
  <si>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</si>
  <si>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</si>
  <si>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</si>
  <si>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</si>
  <si>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</si>
  <si>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</si>
  <si>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</si>
  <si>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</si>
  <si>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</si>
  <si>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</si>
  <si>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</si>
  <si>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</si>
  <si>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</si>
  <si>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</si>
  <si>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</si>
  <si>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</si>
  <si>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</si>
  <si>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</si>
  <si>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</si>
  <si>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</si>
  <si>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</si>
  <si>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</si>
  <si>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</si>
  <si>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</si>
  <si>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</si>
  <si>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</si>
  <si>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</si>
  <si>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</si>
  <si>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</si>
  <si>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</si>
  <si>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</si>
  <si>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現在、法定耐用年数（５０年）を超えた管渠はないが、施設点検や管渠カメラ調査等を実施し、適宜、修繕や清掃を進めている。</t>
    <rPh sb="53" eb="54">
      <t>スス</t>
    </rPh>
    <phoneticPr fontId="1"/>
  </si>
  <si>
    <t>　当該年度は、地方公営企業法の全部適用への移行に伴う打ち切り決算により、実質的な歳入期間が短縮している。そのため、①収益的収支比率・⑤経費回収率については、前年度以前との比較が困難な状況である。
　①収益的収支比率は、100％を下回る数値が継続しており、使用料で経費全額を回収できていないため、使用料以外の収入（主に一般会計からの繰入金など）で補填している状況である。これは、現在も供用開始区域を拡大しており、建設投資が多く行われていることが一因と考えられる。今後、使用料の見直し等を見据えて、一定の財源を確保し、経営の健全化を図る必要がある。
　⑥汚水処理原価は、経済的・効率的に汚水処理施設の運転ができているため、類似団体平均値を下回る状況が続いている。
　⑦施設利用率は、処理区域の拡大と新規接続件数の増加により、流入水量とともに増加傾向にある。また、当該事業計画区域は公共下水道事業の氏家処理区に接続しており、公共下水道事業と合わせると７０％を超える数値となり、有効に利用されていることが分かる。
　⑧水洗化率は、処理区域内における分譲等が促進されたことにより、接続件数が大幅に増加したため、類似団体平均値に近い数値となった。</t>
    <rPh sb="242" eb="244">
      <t>ミス</t>
    </rPh>
    <rPh sb="378" eb="380">
      <t>トウガイ</t>
    </rPh>
    <rPh sb="380" eb="382">
      <t>ジギョウ</t>
    </rPh>
    <rPh sb="382" eb="384">
      <t>ケイカク</t>
    </rPh>
    <rPh sb="384" eb="386">
      <t>クイキ</t>
    </rPh>
    <rPh sb="387" eb="389">
      <t>コウキョウ</t>
    </rPh>
    <rPh sb="389" eb="392">
      <t>ゲスイドウ</t>
    </rPh>
    <rPh sb="392" eb="394">
      <t>ジギョウ</t>
    </rPh>
    <rPh sb="395" eb="397">
      <t>ウジイエ</t>
    </rPh>
    <rPh sb="397" eb="399">
      <t>ショリ</t>
    </rPh>
    <rPh sb="399" eb="400">
      <t>ク</t>
    </rPh>
    <rPh sb="401" eb="403">
      <t>セツゾク</t>
    </rPh>
    <rPh sb="408" eb="410">
      <t>コウキョウ</t>
    </rPh>
    <rPh sb="410" eb="413">
      <t>ゲスイドウ</t>
    </rPh>
    <rPh sb="413" eb="415">
      <t>ジギョウ</t>
    </rPh>
    <rPh sb="416" eb="417">
      <t>ア</t>
    </rPh>
    <rPh sb="425" eb="426">
      <t>コ</t>
    </rPh>
    <rPh sb="428" eb="430">
      <t>スウチ</t>
    </rPh>
    <rPh sb="434" eb="436">
      <t>ユウコウ</t>
    </rPh>
    <rPh sb="437" eb="439">
      <t>リヨウ</t>
    </rPh>
    <rPh sb="447" eb="448">
      <t>ワ</t>
    </rPh>
    <rPh sb="507" eb="508">
      <t>チカ</t>
    </rPh>
    <phoneticPr fontId="1"/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</si>
  <si>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。今後、経営や資産等の状況を的確に把握し、経営基盤の計画的な強化と財政マネジメントの向上を図ると共に、適正な使用料金への見直し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</si>
</sst>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20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10" xfId="0" quotePrefix="1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4" xfId="0" quotePrefix="1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0-44BC-A34D-89F6DCEF2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40-44BC-A34D-89F6DCEF2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18.63</c:v>
                </c:pt>
                <c:pt idx="1">
                  <c:v>19.579999999999998</c:v>
                </c:pt>
                <c:pt idx="2">
                  <c:v>20.74</c:v>
                </c:pt>
                <c:pt idx="3">
                  <c:v>21.56</c:v>
                </c:pt>
                <c:pt idx="4">
                  <c:v>22.15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1-42E7-A688-834C57665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B1-42E7-A688-834C57665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80.98</c:v>
                </c:pt>
                <c:pt idx="1">
                  <c:v>84.67</c:v>
                </c:pt>
                <c:pt idx="2">
                  <c:v>85.34</c:v>
                </c:pt>
                <c:pt idx="3">
                  <c:v>81.36</c:v>
                </c:pt>
                <c:pt idx="4">
                  <c:v>83.97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A-48FE-BEB2-EB232FAC6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A-48FE-BEB2-EB232FAC6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92.07</c:v>
                </c:pt>
                <c:pt idx="1">
                  <c:v>92.63</c:v>
                </c:pt>
                <c:pt idx="2">
                  <c:v>92.77</c:v>
                </c:pt>
                <c:pt idx="3">
                  <c:v>91.62</c:v>
                </c:pt>
                <c:pt idx="4">
                  <c:v>81.52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B-43D7-AD07-D86FD490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B-43D7-AD07-D86FD490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A-4529-95C5-F3C05F2D7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CA-4529-95C5-F3C05F2D7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C-4B21-97C2-A184CD455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5C-4B21-97C2-A184CD455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6-42EB-9EE2-1E735EBD0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16-42EB-9EE2-1E735EBD0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A-4D7A-8E2D-5F258F18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A-4D7A-8E2D-5F258F18F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568.38</c:v>
                </c:pt>
                <c:pt idx="1">
                  <c:v>490.37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D-41EA-A6D9-37FB0B991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5D-41EA-A6D9-37FB0B991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90.54</c:v>
                </c:pt>
                <c:pt idx="1">
                  <c:v>91.38</c:v>
                </c:pt>
                <c:pt idx="2">
                  <c:v>91.84</c:v>
                </c:pt>
                <c:pt idx="3">
                  <c:v>91.47</c:v>
                </c:pt>
                <c:pt idx="4">
                  <c:v>76.97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7-4CC7-8C50-54B79322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7-4CC7-8C50-54B79322E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D0-492E-98B5-DF239B53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D0-492E-98B5-DF239B537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【1,209.40】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【83.36】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【219.46】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【74.48】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86"/>
  <sheetViews>
    <sheetView showGridLines="0" tabSelected="1" workbookViewId="0">
      <selection activeCell="BZ1" sqref="BZ1"/>
    </sheetView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栃木県　さくら市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4</v>
      </c>
      <c r="C7" s="43"/>
      <c r="D7" s="43"/>
      <c r="E7" s="43"/>
      <c r="F7" s="43"/>
      <c r="G7" s="43"/>
      <c r="H7" s="43"/>
      <c r="I7" s="43" t="s">
        <v>13</v>
      </c>
      <c r="J7" s="43"/>
      <c r="K7" s="43"/>
      <c r="L7" s="43"/>
      <c r="M7" s="43"/>
      <c r="N7" s="43"/>
      <c r="O7" s="43"/>
      <c r="P7" s="43" t="s">
        <v>5</v>
      </c>
      <c r="Q7" s="43"/>
      <c r="R7" s="43"/>
      <c r="S7" s="43"/>
      <c r="T7" s="43"/>
      <c r="U7" s="43"/>
      <c r="V7" s="43"/>
      <c r="W7" s="43" t="s">
        <v>16</v>
      </c>
      <c r="X7" s="43"/>
      <c r="Y7" s="43"/>
      <c r="Z7" s="43"/>
      <c r="AA7" s="43"/>
      <c r="AB7" s="43"/>
      <c r="AC7" s="43"/>
      <c r="AD7" s="43" t="s">
        <v>8</v>
      </c>
      <c r="AE7" s="43"/>
      <c r="AF7" s="43"/>
      <c r="AG7" s="43"/>
      <c r="AH7" s="43"/>
      <c r="AI7" s="43"/>
      <c r="AJ7" s="43"/>
      <c r="AK7" s="3"/>
      <c r="AL7" s="43" t="s">
        <v>18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19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20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特定環境保全公共下水道</v>
      </c>
      <c r="Q8" s="44"/>
      <c r="R8" s="44"/>
      <c r="S8" s="44"/>
      <c r="T8" s="44"/>
      <c r="U8" s="44"/>
      <c r="V8" s="44"/>
      <c r="W8" s="44" t="str">
        <f>データ!L6</f>
        <v>D2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44233</v>
      </c>
      <c r="AM8" s="46"/>
      <c r="AN8" s="46"/>
      <c r="AO8" s="46"/>
      <c r="AP8" s="46"/>
      <c r="AQ8" s="46"/>
      <c r="AR8" s="46"/>
      <c r="AS8" s="46"/>
      <c r="AT8" s="47">
        <f>データ!T6</f>
        <v>125.63</v>
      </c>
      <c r="AU8" s="47"/>
      <c r="AV8" s="47"/>
      <c r="AW8" s="47"/>
      <c r="AX8" s="47"/>
      <c r="AY8" s="47"/>
      <c r="AZ8" s="47"/>
      <c r="BA8" s="47"/>
      <c r="BB8" s="47">
        <f>データ!U6</f>
        <v>352.09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15</v>
      </c>
      <c r="BM8" s="49"/>
      <c r="BN8" s="17" t="s">
        <v>22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23</v>
      </c>
      <c r="C9" s="43"/>
      <c r="D9" s="43"/>
      <c r="E9" s="43"/>
      <c r="F9" s="43"/>
      <c r="G9" s="43"/>
      <c r="H9" s="43"/>
      <c r="I9" s="43" t="s">
        <v>25</v>
      </c>
      <c r="J9" s="43"/>
      <c r="K9" s="43"/>
      <c r="L9" s="43"/>
      <c r="M9" s="43"/>
      <c r="N9" s="43"/>
      <c r="O9" s="43"/>
      <c r="P9" s="43" t="s">
        <v>27</v>
      </c>
      <c r="Q9" s="43"/>
      <c r="R9" s="43"/>
      <c r="S9" s="43"/>
      <c r="T9" s="43"/>
      <c r="U9" s="43"/>
      <c r="V9" s="43"/>
      <c r="W9" s="43" t="s">
        <v>30</v>
      </c>
      <c r="X9" s="43"/>
      <c r="Y9" s="43"/>
      <c r="Z9" s="43"/>
      <c r="AA9" s="43"/>
      <c r="AB9" s="43"/>
      <c r="AC9" s="43"/>
      <c r="AD9" s="43" t="s">
        <v>24</v>
      </c>
      <c r="AE9" s="43"/>
      <c r="AF9" s="43"/>
      <c r="AG9" s="43"/>
      <c r="AH9" s="43"/>
      <c r="AI9" s="43"/>
      <c r="AJ9" s="43"/>
      <c r="AK9" s="3"/>
      <c r="AL9" s="43" t="s">
        <v>32</v>
      </c>
      <c r="AM9" s="43"/>
      <c r="AN9" s="43"/>
      <c r="AO9" s="43"/>
      <c r="AP9" s="43"/>
      <c r="AQ9" s="43"/>
      <c r="AR9" s="43"/>
      <c r="AS9" s="43"/>
      <c r="AT9" s="43" t="s">
        <v>34</v>
      </c>
      <c r="AU9" s="43"/>
      <c r="AV9" s="43"/>
      <c r="AW9" s="43"/>
      <c r="AX9" s="43"/>
      <c r="AY9" s="43"/>
      <c r="AZ9" s="43"/>
      <c r="BA9" s="43"/>
      <c r="BB9" s="43" t="s">
        <v>35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38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13.56</v>
      </c>
      <c r="Q10" s="47"/>
      <c r="R10" s="47"/>
      <c r="S10" s="47"/>
      <c r="T10" s="47"/>
      <c r="U10" s="47"/>
      <c r="V10" s="47"/>
      <c r="W10" s="47">
        <f>データ!Q6</f>
        <v>99.73</v>
      </c>
      <c r="X10" s="47"/>
      <c r="Y10" s="47"/>
      <c r="Z10" s="47"/>
      <c r="AA10" s="47"/>
      <c r="AB10" s="47"/>
      <c r="AC10" s="47"/>
      <c r="AD10" s="46">
        <f>データ!R6</f>
        <v>2480</v>
      </c>
      <c r="AE10" s="46"/>
      <c r="AF10" s="46"/>
      <c r="AG10" s="46"/>
      <c r="AH10" s="46"/>
      <c r="AI10" s="46"/>
      <c r="AJ10" s="46"/>
      <c r="AK10" s="2"/>
      <c r="AL10" s="46">
        <f>データ!V6</f>
        <v>5983</v>
      </c>
      <c r="AM10" s="46"/>
      <c r="AN10" s="46"/>
      <c r="AO10" s="46"/>
      <c r="AP10" s="46"/>
      <c r="AQ10" s="46"/>
      <c r="AR10" s="46"/>
      <c r="AS10" s="46"/>
      <c r="AT10" s="47">
        <f>データ!W6</f>
        <v>1.48</v>
      </c>
      <c r="AU10" s="47"/>
      <c r="AV10" s="47"/>
      <c r="AW10" s="47"/>
      <c r="AX10" s="47"/>
      <c r="AY10" s="47"/>
      <c r="AZ10" s="47"/>
      <c r="BA10" s="47"/>
      <c r="BB10" s="47">
        <f>データ!X6</f>
        <v>4042.57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41</v>
      </c>
      <c r="BM10" s="53"/>
      <c r="BN10" s="19" t="s">
        <v>33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44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109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5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7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6" t="s">
        <v>45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8" t="s">
        <v>108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9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80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9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80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9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80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9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80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9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80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9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80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9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80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9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80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9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80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9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80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9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80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9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80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9"/>
    </row>
    <row r="60" spans="1:78" ht="13.5" customHeight="1" x14ac:dyDescent="0.15">
      <c r="A60" s="2"/>
      <c r="B60" s="60" t="s">
        <v>10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80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9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80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9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80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9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11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110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" t="s">
        <v>47</v>
      </c>
    </row>
    <row r="84" spans="1:78" x14ac:dyDescent="0.15">
      <c r="C84" s="2"/>
    </row>
    <row r="85" spans="1:78" hidden="1" x14ac:dyDescent="0.15">
      <c r="B85" s="6" t="s">
        <v>48</v>
      </c>
      <c r="C85" s="6"/>
      <c r="D85" s="6"/>
      <c r="E85" s="6" t="s">
        <v>49</v>
      </c>
      <c r="F85" s="6" t="s">
        <v>51</v>
      </c>
      <c r="G85" s="6" t="s">
        <v>52</v>
      </c>
      <c r="H85" s="6" t="s">
        <v>46</v>
      </c>
      <c r="I85" s="6" t="s">
        <v>12</v>
      </c>
      <c r="J85" s="6" t="s">
        <v>53</v>
      </c>
      <c r="K85" s="6" t="s">
        <v>54</v>
      </c>
      <c r="L85" s="6" t="s">
        <v>36</v>
      </c>
      <c r="M85" s="6" t="s">
        <v>40</v>
      </c>
      <c r="N85" s="6" t="s">
        <v>55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43</v>
      </c>
      <c r="G86" s="6" t="s">
        <v>43</v>
      </c>
      <c r="H86" s="6" t="str">
        <f>データ!BP6</f>
        <v>【1,209.40】</v>
      </c>
      <c r="I86" s="6" t="str">
        <f>データ!CA6</f>
        <v>【74.48】</v>
      </c>
      <c r="J86" s="6" t="str">
        <f>データ!CL6</f>
        <v>【219.46】</v>
      </c>
      <c r="K86" s="6" t="str">
        <f>データ!CW6</f>
        <v>【42.82】</v>
      </c>
      <c r="L86" s="6" t="str">
        <f>データ!DH6</f>
        <v>【83.36】</v>
      </c>
      <c r="M86" s="6" t="s">
        <v>43</v>
      </c>
      <c r="N86" s="6" t="s">
        <v>43</v>
      </c>
      <c r="O86" s="6" t="str">
        <f>データ!EO6</f>
        <v>【0.12】</v>
      </c>
    </row>
  </sheetData>
  <sheetProtection algorithmName="SHA-512" hashValue="Zm9o1DhcOmtEWLr559FkFsFQ8WzivtOuDwYRcXMbAmMd+16uwn9sv1EwEtLoUw6xfrBDfyoGU+nI9NIqFn1cdA==" saltValue="FGnBueHZK7Y5oTlcV9BNt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60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21</v>
      </c>
      <c r="B3" s="30" t="s">
        <v>37</v>
      </c>
      <c r="C3" s="30" t="s">
        <v>62</v>
      </c>
      <c r="D3" s="30" t="s">
        <v>63</v>
      </c>
      <c r="E3" s="30" t="s">
        <v>7</v>
      </c>
      <c r="F3" s="30" t="s">
        <v>6</v>
      </c>
      <c r="G3" s="30" t="s">
        <v>26</v>
      </c>
      <c r="H3" s="86" t="s">
        <v>59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8"/>
      <c r="Y3" s="84" t="s">
        <v>57</v>
      </c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 t="s">
        <v>10</v>
      </c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</row>
    <row r="4" spans="1:145" x14ac:dyDescent="0.15">
      <c r="A4" s="28" t="s">
        <v>64</v>
      </c>
      <c r="B4" s="31"/>
      <c r="C4" s="31"/>
      <c r="D4" s="31"/>
      <c r="E4" s="31"/>
      <c r="F4" s="31"/>
      <c r="G4" s="31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1"/>
      <c r="Y4" s="85" t="s">
        <v>28</v>
      </c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 t="s">
        <v>50</v>
      </c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 t="s">
        <v>31</v>
      </c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 t="s">
        <v>66</v>
      </c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 t="s">
        <v>17</v>
      </c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 t="s">
        <v>65</v>
      </c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 t="s">
        <v>0</v>
      </c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 t="s">
        <v>67</v>
      </c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 t="s">
        <v>68</v>
      </c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 t="s">
        <v>69</v>
      </c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 t="s">
        <v>70</v>
      </c>
      <c r="EF4" s="85"/>
      <c r="EG4" s="85"/>
      <c r="EH4" s="85"/>
      <c r="EI4" s="85"/>
      <c r="EJ4" s="85"/>
      <c r="EK4" s="85"/>
      <c r="EL4" s="85"/>
      <c r="EM4" s="85"/>
      <c r="EN4" s="85"/>
      <c r="EO4" s="85"/>
    </row>
    <row r="5" spans="1:145" x14ac:dyDescent="0.15">
      <c r="A5" s="28" t="s">
        <v>71</v>
      </c>
      <c r="B5" s="32"/>
      <c r="C5" s="32"/>
      <c r="D5" s="32"/>
      <c r="E5" s="32"/>
      <c r="F5" s="32"/>
      <c r="G5" s="32"/>
      <c r="H5" s="36" t="s">
        <v>61</v>
      </c>
      <c r="I5" s="36" t="s">
        <v>72</v>
      </c>
      <c r="J5" s="36" t="s">
        <v>73</v>
      </c>
      <c r="K5" s="36" t="s">
        <v>74</v>
      </c>
      <c r="L5" s="36" t="s">
        <v>75</v>
      </c>
      <c r="M5" s="36" t="s">
        <v>8</v>
      </c>
      <c r="N5" s="36" t="s">
        <v>76</v>
      </c>
      <c r="O5" s="36" t="s">
        <v>77</v>
      </c>
      <c r="P5" s="36" t="s">
        <v>78</v>
      </c>
      <c r="Q5" s="36" t="s">
        <v>79</v>
      </c>
      <c r="R5" s="36" t="s">
        <v>80</v>
      </c>
      <c r="S5" s="36" t="s">
        <v>81</v>
      </c>
      <c r="T5" s="36" t="s">
        <v>82</v>
      </c>
      <c r="U5" s="36" t="s">
        <v>1</v>
      </c>
      <c r="V5" s="36" t="s">
        <v>3</v>
      </c>
      <c r="W5" s="36" t="s">
        <v>83</v>
      </c>
      <c r="X5" s="36" t="s">
        <v>84</v>
      </c>
      <c r="Y5" s="36" t="s">
        <v>85</v>
      </c>
      <c r="Z5" s="36" t="s">
        <v>86</v>
      </c>
      <c r="AA5" s="36" t="s">
        <v>87</v>
      </c>
      <c r="AB5" s="36" t="s">
        <v>88</v>
      </c>
      <c r="AC5" s="36" t="s">
        <v>89</v>
      </c>
      <c r="AD5" s="36" t="s">
        <v>90</v>
      </c>
      <c r="AE5" s="36" t="s">
        <v>92</v>
      </c>
      <c r="AF5" s="36" t="s">
        <v>93</v>
      </c>
      <c r="AG5" s="36" t="s">
        <v>94</v>
      </c>
      <c r="AH5" s="36" t="s">
        <v>95</v>
      </c>
      <c r="AI5" s="36" t="s">
        <v>48</v>
      </c>
      <c r="AJ5" s="36" t="s">
        <v>85</v>
      </c>
      <c r="AK5" s="36" t="s">
        <v>86</v>
      </c>
      <c r="AL5" s="36" t="s">
        <v>87</v>
      </c>
      <c r="AM5" s="36" t="s">
        <v>88</v>
      </c>
      <c r="AN5" s="36" t="s">
        <v>89</v>
      </c>
      <c r="AO5" s="36" t="s">
        <v>90</v>
      </c>
      <c r="AP5" s="36" t="s">
        <v>92</v>
      </c>
      <c r="AQ5" s="36" t="s">
        <v>93</v>
      </c>
      <c r="AR5" s="36" t="s">
        <v>94</v>
      </c>
      <c r="AS5" s="36" t="s">
        <v>95</v>
      </c>
      <c r="AT5" s="36" t="s">
        <v>91</v>
      </c>
      <c r="AU5" s="36" t="s">
        <v>85</v>
      </c>
      <c r="AV5" s="36" t="s">
        <v>86</v>
      </c>
      <c r="AW5" s="36" t="s">
        <v>87</v>
      </c>
      <c r="AX5" s="36" t="s">
        <v>88</v>
      </c>
      <c r="AY5" s="36" t="s">
        <v>89</v>
      </c>
      <c r="AZ5" s="36" t="s">
        <v>90</v>
      </c>
      <c r="BA5" s="36" t="s">
        <v>92</v>
      </c>
      <c r="BB5" s="36" t="s">
        <v>93</v>
      </c>
      <c r="BC5" s="36" t="s">
        <v>94</v>
      </c>
      <c r="BD5" s="36" t="s">
        <v>95</v>
      </c>
      <c r="BE5" s="36" t="s">
        <v>91</v>
      </c>
      <c r="BF5" s="36" t="s">
        <v>85</v>
      </c>
      <c r="BG5" s="36" t="s">
        <v>86</v>
      </c>
      <c r="BH5" s="36" t="s">
        <v>87</v>
      </c>
      <c r="BI5" s="36" t="s">
        <v>88</v>
      </c>
      <c r="BJ5" s="36" t="s">
        <v>89</v>
      </c>
      <c r="BK5" s="36" t="s">
        <v>90</v>
      </c>
      <c r="BL5" s="36" t="s">
        <v>92</v>
      </c>
      <c r="BM5" s="36" t="s">
        <v>93</v>
      </c>
      <c r="BN5" s="36" t="s">
        <v>94</v>
      </c>
      <c r="BO5" s="36" t="s">
        <v>95</v>
      </c>
      <c r="BP5" s="36" t="s">
        <v>91</v>
      </c>
      <c r="BQ5" s="36" t="s">
        <v>85</v>
      </c>
      <c r="BR5" s="36" t="s">
        <v>86</v>
      </c>
      <c r="BS5" s="36" t="s">
        <v>87</v>
      </c>
      <c r="BT5" s="36" t="s">
        <v>88</v>
      </c>
      <c r="BU5" s="36" t="s">
        <v>89</v>
      </c>
      <c r="BV5" s="36" t="s">
        <v>90</v>
      </c>
      <c r="BW5" s="36" t="s">
        <v>92</v>
      </c>
      <c r="BX5" s="36" t="s">
        <v>93</v>
      </c>
      <c r="BY5" s="36" t="s">
        <v>94</v>
      </c>
      <c r="BZ5" s="36" t="s">
        <v>95</v>
      </c>
      <c r="CA5" s="36" t="s">
        <v>91</v>
      </c>
      <c r="CB5" s="36" t="s">
        <v>85</v>
      </c>
      <c r="CC5" s="36" t="s">
        <v>86</v>
      </c>
      <c r="CD5" s="36" t="s">
        <v>87</v>
      </c>
      <c r="CE5" s="36" t="s">
        <v>88</v>
      </c>
      <c r="CF5" s="36" t="s">
        <v>89</v>
      </c>
      <c r="CG5" s="36" t="s">
        <v>90</v>
      </c>
      <c r="CH5" s="36" t="s">
        <v>92</v>
      </c>
      <c r="CI5" s="36" t="s">
        <v>93</v>
      </c>
      <c r="CJ5" s="36" t="s">
        <v>94</v>
      </c>
      <c r="CK5" s="36" t="s">
        <v>95</v>
      </c>
      <c r="CL5" s="36" t="s">
        <v>91</v>
      </c>
      <c r="CM5" s="36" t="s">
        <v>85</v>
      </c>
      <c r="CN5" s="36" t="s">
        <v>86</v>
      </c>
      <c r="CO5" s="36" t="s">
        <v>87</v>
      </c>
      <c r="CP5" s="36" t="s">
        <v>88</v>
      </c>
      <c r="CQ5" s="36" t="s">
        <v>89</v>
      </c>
      <c r="CR5" s="36" t="s">
        <v>90</v>
      </c>
      <c r="CS5" s="36" t="s">
        <v>92</v>
      </c>
      <c r="CT5" s="36" t="s">
        <v>93</v>
      </c>
      <c r="CU5" s="36" t="s">
        <v>94</v>
      </c>
      <c r="CV5" s="36" t="s">
        <v>95</v>
      </c>
      <c r="CW5" s="36" t="s">
        <v>91</v>
      </c>
      <c r="CX5" s="36" t="s">
        <v>85</v>
      </c>
      <c r="CY5" s="36" t="s">
        <v>86</v>
      </c>
      <c r="CZ5" s="36" t="s">
        <v>87</v>
      </c>
      <c r="DA5" s="36" t="s">
        <v>88</v>
      </c>
      <c r="DB5" s="36" t="s">
        <v>89</v>
      </c>
      <c r="DC5" s="36" t="s">
        <v>90</v>
      </c>
      <c r="DD5" s="36" t="s">
        <v>92</v>
      </c>
      <c r="DE5" s="36" t="s">
        <v>93</v>
      </c>
      <c r="DF5" s="36" t="s">
        <v>94</v>
      </c>
      <c r="DG5" s="36" t="s">
        <v>95</v>
      </c>
      <c r="DH5" s="36" t="s">
        <v>91</v>
      </c>
      <c r="DI5" s="36" t="s">
        <v>85</v>
      </c>
      <c r="DJ5" s="36" t="s">
        <v>86</v>
      </c>
      <c r="DK5" s="36" t="s">
        <v>87</v>
      </c>
      <c r="DL5" s="36" t="s">
        <v>88</v>
      </c>
      <c r="DM5" s="36" t="s">
        <v>89</v>
      </c>
      <c r="DN5" s="36" t="s">
        <v>90</v>
      </c>
      <c r="DO5" s="36" t="s">
        <v>92</v>
      </c>
      <c r="DP5" s="36" t="s">
        <v>93</v>
      </c>
      <c r="DQ5" s="36" t="s">
        <v>94</v>
      </c>
      <c r="DR5" s="36" t="s">
        <v>95</v>
      </c>
      <c r="DS5" s="36" t="s">
        <v>91</v>
      </c>
      <c r="DT5" s="36" t="s">
        <v>85</v>
      </c>
      <c r="DU5" s="36" t="s">
        <v>86</v>
      </c>
      <c r="DV5" s="36" t="s">
        <v>87</v>
      </c>
      <c r="DW5" s="36" t="s">
        <v>88</v>
      </c>
      <c r="DX5" s="36" t="s">
        <v>89</v>
      </c>
      <c r="DY5" s="36" t="s">
        <v>90</v>
      </c>
      <c r="DZ5" s="36" t="s">
        <v>92</v>
      </c>
      <c r="EA5" s="36" t="s">
        <v>93</v>
      </c>
      <c r="EB5" s="36" t="s">
        <v>94</v>
      </c>
      <c r="EC5" s="36" t="s">
        <v>95</v>
      </c>
      <c r="ED5" s="36" t="s">
        <v>91</v>
      </c>
      <c r="EE5" s="36" t="s">
        <v>85</v>
      </c>
      <c r="EF5" s="36" t="s">
        <v>86</v>
      </c>
      <c r="EG5" s="36" t="s">
        <v>87</v>
      </c>
      <c r="EH5" s="36" t="s">
        <v>88</v>
      </c>
      <c r="EI5" s="36" t="s">
        <v>89</v>
      </c>
      <c r="EJ5" s="36" t="s">
        <v>90</v>
      </c>
      <c r="EK5" s="36" t="s">
        <v>92</v>
      </c>
      <c r="EL5" s="36" t="s">
        <v>93</v>
      </c>
      <c r="EM5" s="36" t="s">
        <v>94</v>
      </c>
      <c r="EN5" s="36" t="s">
        <v>95</v>
      </c>
      <c r="EO5" s="36" t="s">
        <v>91</v>
      </c>
    </row>
    <row r="6" spans="1:145" s="27" customFormat="1" x14ac:dyDescent="0.15">
      <c r="A6" s="28" t="s">
        <v>96</v>
      </c>
      <c r="B6" s="33">
        <f t="shared" ref="B6:X6" si="1">B7</f>
        <v>2018</v>
      </c>
      <c r="C6" s="33">
        <f t="shared" si="1"/>
        <v>92142</v>
      </c>
      <c r="D6" s="33">
        <f t="shared" si="1"/>
        <v>47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栃木県　さくら市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13.56</v>
      </c>
      <c r="Q6" s="37">
        <f t="shared" si="1"/>
        <v>99.73</v>
      </c>
      <c r="R6" s="37">
        <f t="shared" si="1"/>
        <v>2480</v>
      </c>
      <c r="S6" s="37">
        <f t="shared" si="1"/>
        <v>44233</v>
      </c>
      <c r="T6" s="37">
        <f t="shared" si="1"/>
        <v>125.63</v>
      </c>
      <c r="U6" s="37">
        <f t="shared" si="1"/>
        <v>352.09</v>
      </c>
      <c r="V6" s="37">
        <f t="shared" si="1"/>
        <v>5983</v>
      </c>
      <c r="W6" s="37">
        <f t="shared" si="1"/>
        <v>1.48</v>
      </c>
      <c r="X6" s="37">
        <f t="shared" si="1"/>
        <v>4042.57</v>
      </c>
      <c r="Y6" s="41">
        <f t="shared" ref="Y6:AH6" si="2">IF(Y7="",NA(),Y7)</f>
        <v>92.07</v>
      </c>
      <c r="Z6" s="41">
        <f t="shared" si="2"/>
        <v>92.63</v>
      </c>
      <c r="AA6" s="41">
        <f t="shared" si="2"/>
        <v>92.77</v>
      </c>
      <c r="AB6" s="41">
        <f t="shared" si="2"/>
        <v>91.62</v>
      </c>
      <c r="AC6" s="41">
        <f t="shared" si="2"/>
        <v>81.52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568.38</v>
      </c>
      <c r="BG6" s="41">
        <f t="shared" si="5"/>
        <v>490.37</v>
      </c>
      <c r="BH6" s="37">
        <f t="shared" si="5"/>
        <v>0</v>
      </c>
      <c r="BI6" s="37">
        <f t="shared" si="5"/>
        <v>0</v>
      </c>
      <c r="BJ6" s="37">
        <f t="shared" si="5"/>
        <v>0</v>
      </c>
      <c r="BK6" s="41">
        <f t="shared" si="5"/>
        <v>1436</v>
      </c>
      <c r="BL6" s="41">
        <f t="shared" si="5"/>
        <v>1434.89</v>
      </c>
      <c r="BM6" s="41">
        <f t="shared" si="5"/>
        <v>1298.9100000000001</v>
      </c>
      <c r="BN6" s="41">
        <f t="shared" si="5"/>
        <v>1243.71</v>
      </c>
      <c r="BO6" s="41">
        <f t="shared" si="5"/>
        <v>1194.1500000000001</v>
      </c>
      <c r="BP6" s="37" t="str">
        <f>IF(BP7="","",IF(BP7="-","【-】","【"&amp;SUBSTITUTE(TEXT(BP7,"#,##0.00"),"-","△")&amp;"】"))</f>
        <v>【1,209.40】</v>
      </c>
      <c r="BQ6" s="41">
        <f t="shared" ref="BQ6:BZ6" si="6">IF(BQ7="",NA(),BQ7)</f>
        <v>90.54</v>
      </c>
      <c r="BR6" s="41">
        <f t="shared" si="6"/>
        <v>91.38</v>
      </c>
      <c r="BS6" s="41">
        <f t="shared" si="6"/>
        <v>91.84</v>
      </c>
      <c r="BT6" s="41">
        <f t="shared" si="6"/>
        <v>91.47</v>
      </c>
      <c r="BU6" s="41">
        <f t="shared" si="6"/>
        <v>76.97</v>
      </c>
      <c r="BV6" s="41">
        <f t="shared" si="6"/>
        <v>66.56</v>
      </c>
      <c r="BW6" s="41">
        <f t="shared" si="6"/>
        <v>66.22</v>
      </c>
      <c r="BX6" s="41">
        <f t="shared" si="6"/>
        <v>69.87</v>
      </c>
      <c r="BY6" s="41">
        <f t="shared" si="6"/>
        <v>74.3</v>
      </c>
      <c r="BZ6" s="41">
        <f t="shared" si="6"/>
        <v>72.260000000000005</v>
      </c>
      <c r="CA6" s="37" t="str">
        <f>IF(CA7="","",IF(CA7="-","【-】","【"&amp;SUBSTITUTE(TEXT(CA7,"#,##0.00"),"-","△")&amp;"】"))</f>
        <v>【74.48】</v>
      </c>
      <c r="CB6" s="41">
        <f t="shared" ref="CB6:CK6" si="7">IF(CB7="",NA(),CB7)</f>
        <v>150</v>
      </c>
      <c r="CC6" s="41">
        <f t="shared" si="7"/>
        <v>150</v>
      </c>
      <c r="CD6" s="41">
        <f t="shared" si="7"/>
        <v>150</v>
      </c>
      <c r="CE6" s="41">
        <f t="shared" si="7"/>
        <v>150</v>
      </c>
      <c r="CF6" s="41">
        <f t="shared" si="7"/>
        <v>150</v>
      </c>
      <c r="CG6" s="41">
        <f t="shared" si="7"/>
        <v>244.29</v>
      </c>
      <c r="CH6" s="41">
        <f t="shared" si="7"/>
        <v>246.72</v>
      </c>
      <c r="CI6" s="41">
        <f t="shared" si="7"/>
        <v>234.96</v>
      </c>
      <c r="CJ6" s="41">
        <f t="shared" si="7"/>
        <v>221.81</v>
      </c>
      <c r="CK6" s="41">
        <f t="shared" si="7"/>
        <v>230.02</v>
      </c>
      <c r="CL6" s="37" t="str">
        <f>IF(CL7="","",IF(CL7="-","【-】","【"&amp;SUBSTITUTE(TEXT(CL7,"#,##0.00"),"-","△")&amp;"】"))</f>
        <v>【219.46】</v>
      </c>
      <c r="CM6" s="41">
        <f t="shared" ref="CM6:CV6" si="8">IF(CM7="",NA(),CM7)</f>
        <v>18.63</v>
      </c>
      <c r="CN6" s="41">
        <f t="shared" si="8"/>
        <v>19.579999999999998</v>
      </c>
      <c r="CO6" s="41">
        <f t="shared" si="8"/>
        <v>20.74</v>
      </c>
      <c r="CP6" s="41">
        <f t="shared" si="8"/>
        <v>21.56</v>
      </c>
      <c r="CQ6" s="41">
        <f t="shared" si="8"/>
        <v>22.15</v>
      </c>
      <c r="CR6" s="41">
        <f t="shared" si="8"/>
        <v>43.58</v>
      </c>
      <c r="CS6" s="41">
        <f t="shared" si="8"/>
        <v>41.35</v>
      </c>
      <c r="CT6" s="41">
        <f t="shared" si="8"/>
        <v>42.9</v>
      </c>
      <c r="CU6" s="41">
        <f t="shared" si="8"/>
        <v>43.36</v>
      </c>
      <c r="CV6" s="41">
        <f t="shared" si="8"/>
        <v>42.56</v>
      </c>
      <c r="CW6" s="37" t="str">
        <f>IF(CW7="","",IF(CW7="-","【-】","【"&amp;SUBSTITUTE(TEXT(CW7,"#,##0.00"),"-","△")&amp;"】"))</f>
        <v>【42.82】</v>
      </c>
      <c r="CX6" s="41">
        <f t="shared" ref="CX6:DG6" si="9">IF(CX7="",NA(),CX7)</f>
        <v>80.98</v>
      </c>
      <c r="CY6" s="41">
        <f t="shared" si="9"/>
        <v>84.67</v>
      </c>
      <c r="CZ6" s="41">
        <f t="shared" si="9"/>
        <v>85.34</v>
      </c>
      <c r="DA6" s="41">
        <f t="shared" si="9"/>
        <v>81.36</v>
      </c>
      <c r="DB6" s="41">
        <f t="shared" si="9"/>
        <v>83.97</v>
      </c>
      <c r="DC6" s="41">
        <f t="shared" si="9"/>
        <v>82.35</v>
      </c>
      <c r="DD6" s="41">
        <f t="shared" si="9"/>
        <v>82.9</v>
      </c>
      <c r="DE6" s="41">
        <f t="shared" si="9"/>
        <v>83.5</v>
      </c>
      <c r="DF6" s="41">
        <f t="shared" si="9"/>
        <v>83.06</v>
      </c>
      <c r="DG6" s="41">
        <f t="shared" si="9"/>
        <v>83.32</v>
      </c>
      <c r="DH6" s="37" t="str">
        <f>IF(DH7="","",IF(DH7="-","【-】","【"&amp;SUBSTITUTE(TEXT(DH7,"#,##0.00"),"-","△")&amp;"】"))</f>
        <v>【83.36】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37">
        <f t="shared" ref="EE6:EN6" si="12">IF(EE7="",NA(),EE7)</f>
        <v>0</v>
      </c>
      <c r="EF6" s="37">
        <f t="shared" si="12"/>
        <v>0</v>
      </c>
      <c r="EG6" s="37">
        <f t="shared" si="12"/>
        <v>0</v>
      </c>
      <c r="EH6" s="37">
        <f t="shared" si="12"/>
        <v>0</v>
      </c>
      <c r="EI6" s="37">
        <f t="shared" si="12"/>
        <v>0</v>
      </c>
      <c r="EJ6" s="41">
        <f t="shared" si="12"/>
        <v>0.04</v>
      </c>
      <c r="EK6" s="41">
        <f t="shared" si="12"/>
        <v>7.0000000000000007E-2</v>
      </c>
      <c r="EL6" s="41">
        <f t="shared" si="12"/>
        <v>0.09</v>
      </c>
      <c r="EM6" s="41">
        <f t="shared" si="12"/>
        <v>0.09</v>
      </c>
      <c r="EN6" s="41">
        <f t="shared" si="12"/>
        <v>0.13</v>
      </c>
      <c r="EO6" s="37" t="str">
        <f>IF(EO7="","",IF(EO7="-","【-】","【"&amp;SUBSTITUTE(TEXT(EO7,"#,##0.00"),"-","△")&amp;"】"))</f>
        <v>【0.12】</v>
      </c>
    </row>
    <row r="7" spans="1:145" s="27" customFormat="1" x14ac:dyDescent="0.15">
      <c r="A7" s="28"/>
      <c r="B7" s="34">
        <v>2018</v>
      </c>
      <c r="C7" s="34">
        <v>92142</v>
      </c>
      <c r="D7" s="34">
        <v>47</v>
      </c>
      <c r="E7" s="34">
        <v>17</v>
      </c>
      <c r="F7" s="34">
        <v>4</v>
      </c>
      <c r="G7" s="34">
        <v>0</v>
      </c>
      <c r="H7" s="34" t="s">
        <v>97</v>
      </c>
      <c r="I7" s="34" t="s">
        <v>98</v>
      </c>
      <c r="J7" s="34" t="s">
        <v>99</v>
      </c>
      <c r="K7" s="34" t="s">
        <v>14</v>
      </c>
      <c r="L7" s="34" t="s">
        <v>100</v>
      </c>
      <c r="M7" s="34" t="s">
        <v>101</v>
      </c>
      <c r="N7" s="38" t="s">
        <v>43</v>
      </c>
      <c r="O7" s="38" t="s">
        <v>102</v>
      </c>
      <c r="P7" s="38">
        <v>13.56</v>
      </c>
      <c r="Q7" s="38">
        <v>99.73</v>
      </c>
      <c r="R7" s="38">
        <v>2480</v>
      </c>
      <c r="S7" s="38">
        <v>44233</v>
      </c>
      <c r="T7" s="38">
        <v>125.63</v>
      </c>
      <c r="U7" s="38">
        <v>352.09</v>
      </c>
      <c r="V7" s="38">
        <v>5983</v>
      </c>
      <c r="W7" s="38">
        <v>1.48</v>
      </c>
      <c r="X7" s="38">
        <v>4042.57</v>
      </c>
      <c r="Y7" s="38">
        <v>92.07</v>
      </c>
      <c r="Z7" s="38">
        <v>92.63</v>
      </c>
      <c r="AA7" s="38">
        <v>92.77</v>
      </c>
      <c r="AB7" s="38">
        <v>91.62</v>
      </c>
      <c r="AC7" s="38">
        <v>81.52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568.38</v>
      </c>
      <c r="BG7" s="38">
        <v>490.37</v>
      </c>
      <c r="BH7" s="38">
        <v>0</v>
      </c>
      <c r="BI7" s="38">
        <v>0</v>
      </c>
      <c r="BJ7" s="38">
        <v>0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90.54</v>
      </c>
      <c r="BR7" s="38">
        <v>91.38</v>
      </c>
      <c r="BS7" s="38">
        <v>91.84</v>
      </c>
      <c r="BT7" s="38">
        <v>91.47</v>
      </c>
      <c r="BU7" s="38">
        <v>76.97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150</v>
      </c>
      <c r="CC7" s="38">
        <v>150</v>
      </c>
      <c r="CD7" s="38">
        <v>150</v>
      </c>
      <c r="CE7" s="38">
        <v>150</v>
      </c>
      <c r="CF7" s="38">
        <v>150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18.63</v>
      </c>
      <c r="CN7" s="38">
        <v>19.579999999999998</v>
      </c>
      <c r="CO7" s="38">
        <v>20.74</v>
      </c>
      <c r="CP7" s="38">
        <v>21.56</v>
      </c>
      <c r="CQ7" s="38">
        <v>22.15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80.98</v>
      </c>
      <c r="CY7" s="38">
        <v>84.67</v>
      </c>
      <c r="CZ7" s="38">
        <v>85.34</v>
      </c>
      <c r="DA7" s="38">
        <v>81.36</v>
      </c>
      <c r="DB7" s="38">
        <v>83.97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37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Administrator</cp:lastModifiedBy>
  <cp:lastPrinted>2020-01-20T04:31:50Z</cp:lastPrinted>
  <dcterms:created xsi:type="dcterms:W3CDTF">2019-12-05T05:11:11Z</dcterms:created>
  <dcterms:modified xsi:type="dcterms:W3CDTF">2020-02-26T23:47:30Z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2020-01-22T00:51:05Z</vt:filetime>
  </property>
</Properties>
</file>