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R2（2020）\④公営企業\02 公営企業決算統計\19 公営企業に係る経営比較分析表（令和元年度決算）の分析等について\06 県HP公表\5下水（特環）\"/>
    </mc:Choice>
  </mc:AlternateContent>
  <workbookProtection workbookAlgorithmName="SHA-512" workbookHashValue="3vNDxZUeITvIedMdV3BsO9eNytbt4Z6JoxLGFAR+K8yxFiT3YcaP/QHDy+h+C+vNGeYO/0FJiUwWYVBUZ4TzCA==" workbookSaltValue="2b/L86g1nsN59SFcubyaV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<sst xmlns="http://schemas.openxmlformats.org/spreadsheetml/2006/main" count="320" uniqueCount="115">
  <si>
    <t>⑤経費回収率(％)</t>
  </si>
  <si>
    <t>類似団体区分</t>
    <rPh sb="4" eb="6">
      <t>クブン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</si>
  <si>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</si>
  <si>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</si>
  <si>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</si>
  <si>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</si>
  <si>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</si>
  <si>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</si>
  <si>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</si>
  <si>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</si>
  <si>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</si>
  <si>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</si>
  <si>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</si>
  <si>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</si>
  <si>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特定環境保全公共下水道</t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</si>
  <si>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</si>
  <si>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</si>
  <si>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</si>
  <si>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</si>
  <si>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</si>
  <si>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</si>
  <si>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</si>
  <si>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</si>
  <si>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</si>
  <si>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</si>
  <si>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</si>
  <si>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</si>
  <si>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</si>
  <si>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</si>
  <si>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</si>
  <si>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</si>
  <si>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</si>
  <si>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</si>
  <si>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</si>
  <si>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</si>
  <si>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</si>
  <si>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</si>
  <si>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</si>
  <si>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</si>
  <si>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</si>
  <si>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</si>
  <si>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</si>
  <si>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</si>
  <si>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</si>
  <si>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</si>
  <si>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</si>
  <si>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</si>
  <si>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</si>
  <si>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</si>
  <si>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</si>
  <si>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</si>
  <si>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</si>
  <si>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</si>
  <si>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</si>
  <si>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</si>
  <si>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</si>
  <si>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</si>
  <si>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</si>
  <si>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　現在、法定耐用年数（５０年）を超えた管渠はないが、施設点検や管渠カメラ調査等を実施し、適宜、修繕や清掃を進めている。
　①有形固定資産減価償却率は、公営企業会計への移行から間もないことにより、減価償却累計額が少ないため、類似団体平均値を下回る状況である。</t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</si>
  <si>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</si>
  <si>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</si>
  <si>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</si>
  <si>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</si>
  <si>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</si>
  <si>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</si>
  <si>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</si>
  <si>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</si>
  <si>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</si>
  <si>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</si>
  <si>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</si>
  <si>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</si>
  <si>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</si>
  <si>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</si>
  <si>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</si>
  <si>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</si>
  <si>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</si>
  <si>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</si>
  <si>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</si>
  <si>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</si>
  <si>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</si>
  <si>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</si>
  <si>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</si>
  <si>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</si>
  <si>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</si>
  <si>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</si>
  <si>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</si>
  <si>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</si>
  <si>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</si>
  <si>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</si>
  <si>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</si>
  <si>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</si>
  <si>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</si>
  <si>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</si>
  <si>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</si>
  <si>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</si>
  <si>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</si>
  <si>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</si>
  <si>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さくら市</t>
  </si>
  <si>
    <t>法適用</t>
  </si>
  <si>
    <t>下水道事業</t>
  </si>
  <si>
    <t>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</si>
  <si>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</si>
  <si>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</si>
  <si>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</si>
  <si>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</si>
  <si>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</si>
  <si>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</si>
  <si>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</si>
  <si>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</si>
  <si>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</si>
  <si>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</si>
  <si>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</si>
  <si>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</si>
  <si>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今後も、供用開始区域の拡大・普及促進による水洗化率の向上により、使用料の増収を図り、一般会計からの繰入金の抑制に努める。
　今後の汚水処理量の増加見込み・施設の処理能力・残存耐用年数を踏まえ、効率的な維持管理計画及び長寿命化計画を策定し、施設の改築・更新の優先順位を決定するなど、年度間の建設改良費の平準化を図る。
　平成31年4月より公営企業会計への移行に伴い、経営状況の把握が的確に行うことができる状況となった。今後、経営や資産等の状況を的確に把握し、経営基盤の計画的な強化と財政マネジメントの向上を図ると共に、適正な使用料金への見直しを進める。</t>
    <rPh sb="204" eb="206">
      <t>ジョウキョウ</t>
    </rPh>
    <phoneticPr fontId="1"/>
  </si>
  <si>
    <t>　当該年度は、地方公営企業法の全部適用への移行後の初年度である。そのため、全ての表について、前年度以前との比較が困難な状況である。
　①経常収支比率は、100％を上回り、類似団体平均値より高い状況である。しかし、使用料で経費全額を回収できておらず、使用料以外の収入（主に一般会計からの繰入金）で補填している状況である。これは、現在も供用開始区域を拡大しており、建設投資が多く行われていることが一因と考えられる。今後、使用料の見直し等を見据えて、一定の財源を確保し、経営の健全化を図る必要がある。
　④企業債残高対事業規模比率は、建設投資の財源として企業債を活用していることから、類似団体平均値を上回る状況である。
　⑤経費回収率は、効率的な汚水処理施設の運転、接続件数の大幅な増加に伴う高い水洗化率により、類似団体平均値を上回る状況である。
　⑥汚水処理原価は、経済的・効率的に汚水処理施設の運転ができているため、類似団体平均値を下回る状況である。
　⑧水洗化率は、処理区域内における分譲等が促進されたことにより、接続件数が大幅に増加したため、類似団体平均値を上回る状況である。</t>
    <rPh sb="297" eb="299">
      <t>ウワマワ</t>
    </rPh>
    <rPh sb="309" eb="311">
      <t>ケイヒ</t>
    </rPh>
    <rPh sb="311" eb="313">
      <t>カイシュウ</t>
    </rPh>
    <rPh sb="313" eb="314">
      <t>リツ</t>
    </rPh>
    <rPh sb="316" eb="319">
      <t>コウリツテキ</t>
    </rPh>
    <rPh sb="320" eb="322">
      <t>オスイ</t>
    </rPh>
    <rPh sb="322" eb="324">
      <t>ショリ</t>
    </rPh>
    <rPh sb="324" eb="326">
      <t>シセツ</t>
    </rPh>
    <rPh sb="327" eb="329">
      <t>ウンテン</t>
    </rPh>
    <rPh sb="330" eb="332">
      <t>セツゾク</t>
    </rPh>
    <rPh sb="332" eb="334">
      <t>ケンスウ</t>
    </rPh>
    <rPh sb="335" eb="337">
      <t>オオハバ</t>
    </rPh>
    <rPh sb="338" eb="340">
      <t>ゾウカ</t>
    </rPh>
    <rPh sb="341" eb="342">
      <t>トモナ</t>
    </rPh>
    <rPh sb="343" eb="344">
      <t>タカ</t>
    </rPh>
    <rPh sb="345" eb="348">
      <t>スイセンカ</t>
    </rPh>
    <rPh sb="348" eb="349">
      <t>リツ</t>
    </rPh>
    <rPh sb="353" eb="355">
      <t>ルイジ</t>
    </rPh>
    <rPh sb="355" eb="357">
      <t>ダンタイ</t>
    </rPh>
    <rPh sb="357" eb="360">
      <t>ヘイキンチ</t>
    </rPh>
    <rPh sb="361" eb="363">
      <t>ウワマワ</t>
    </rPh>
    <rPh sb="364" eb="366">
      <t>ジョウキョウ</t>
    </rPh>
    <rPh sb="480" eb="482">
      <t>ウワマワ</t>
    </rPh>
    <rPh sb="483" eb="48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</si>
</sst>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quotePrefix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7-488C-A8E4-09BB793E0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7-488C-A8E4-09BB793E0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2-4207-B850-B9E6D7380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02-4207-B850-B9E6D7380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9-4D5F-B21F-173FC5896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9-4D5F-B21F-173FC5896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5-467A-AE21-0B1EF787B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5-467A-AE21-0B1EF787B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6F5-906B-87F31B400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2-46F5-906B-87F31B400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5-4CE5-872B-9C1A7CF9E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5-4CE5-872B-9C1A7CF9E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3-4F55-A00F-A453D1B7F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3-4F55-A00F-A453D1B7F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8-4E92-B98E-43EEDA070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8-4E92-B98E-43EEDA070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1794.06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A-4F0F-954F-A44521B0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A-4F0F-954F-A44521B0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F-4911-9FF7-0C19D43CA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F-4911-9FF7-0C19D43CA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D-4667-9E78-3780EA84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D-4667-9E78-3780EA84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【102.87】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【1,218.70】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【84.20】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【218.56】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【74.17】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workbookViewId="0">
      <selection activeCell="CA45" sqref="CA45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栃木県　さくら市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9</v>
      </c>
      <c r="C7" s="44"/>
      <c r="D7" s="44"/>
      <c r="E7" s="44"/>
      <c r="F7" s="44"/>
      <c r="G7" s="44"/>
      <c r="H7" s="44"/>
      <c r="I7" s="44" t="s">
        <v>16</v>
      </c>
      <c r="J7" s="44"/>
      <c r="K7" s="44"/>
      <c r="L7" s="44"/>
      <c r="M7" s="44"/>
      <c r="N7" s="44"/>
      <c r="O7" s="44"/>
      <c r="P7" s="44" t="s">
        <v>8</v>
      </c>
      <c r="Q7" s="44"/>
      <c r="R7" s="44"/>
      <c r="S7" s="44"/>
      <c r="T7" s="44"/>
      <c r="U7" s="44"/>
      <c r="V7" s="44"/>
      <c r="W7" s="44" t="s">
        <v>1</v>
      </c>
      <c r="X7" s="44"/>
      <c r="Y7" s="44"/>
      <c r="Z7" s="44"/>
      <c r="AA7" s="44"/>
      <c r="AB7" s="44"/>
      <c r="AC7" s="44"/>
      <c r="AD7" s="44" t="s">
        <v>7</v>
      </c>
      <c r="AE7" s="44"/>
      <c r="AF7" s="44"/>
      <c r="AG7" s="44"/>
      <c r="AH7" s="44"/>
      <c r="AI7" s="44"/>
      <c r="AJ7" s="44"/>
      <c r="AK7" s="3"/>
      <c r="AL7" s="44" t="s">
        <v>17</v>
      </c>
      <c r="AM7" s="44"/>
      <c r="AN7" s="44"/>
      <c r="AO7" s="44"/>
      <c r="AP7" s="44"/>
      <c r="AQ7" s="44"/>
      <c r="AR7" s="44"/>
      <c r="AS7" s="44"/>
      <c r="AT7" s="44" t="s">
        <v>13</v>
      </c>
      <c r="AU7" s="44"/>
      <c r="AV7" s="44"/>
      <c r="AW7" s="44"/>
      <c r="AX7" s="44"/>
      <c r="AY7" s="44"/>
      <c r="AZ7" s="44"/>
      <c r="BA7" s="44"/>
      <c r="BB7" s="44" t="s">
        <v>18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5" t="str">
        <f>データ!I6</f>
        <v>法適用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特定環境保全公共下水道</v>
      </c>
      <c r="Q8" s="45"/>
      <c r="R8" s="45"/>
      <c r="S8" s="45"/>
      <c r="T8" s="45"/>
      <c r="U8" s="45"/>
      <c r="V8" s="45"/>
      <c r="W8" s="45" t="str">
        <f>データ!L6</f>
        <v>D2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44167</v>
      </c>
      <c r="AM8" s="47"/>
      <c r="AN8" s="47"/>
      <c r="AO8" s="47"/>
      <c r="AP8" s="47"/>
      <c r="AQ8" s="47"/>
      <c r="AR8" s="47"/>
      <c r="AS8" s="47"/>
      <c r="AT8" s="48">
        <f>データ!T6</f>
        <v>125.63</v>
      </c>
      <c r="AU8" s="48"/>
      <c r="AV8" s="48"/>
      <c r="AW8" s="48"/>
      <c r="AX8" s="48"/>
      <c r="AY8" s="48"/>
      <c r="AZ8" s="48"/>
      <c r="BA8" s="48"/>
      <c r="BB8" s="48">
        <f>データ!U6</f>
        <v>351.56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15</v>
      </c>
      <c r="BM8" s="50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4" t="s">
        <v>3</v>
      </c>
      <c r="C9" s="44"/>
      <c r="D9" s="44"/>
      <c r="E9" s="44"/>
      <c r="F9" s="44"/>
      <c r="G9" s="44"/>
      <c r="H9" s="44"/>
      <c r="I9" s="44" t="s">
        <v>22</v>
      </c>
      <c r="J9" s="44"/>
      <c r="K9" s="44"/>
      <c r="L9" s="44"/>
      <c r="M9" s="44"/>
      <c r="N9" s="44"/>
      <c r="O9" s="44"/>
      <c r="P9" s="44" t="s">
        <v>24</v>
      </c>
      <c r="Q9" s="44"/>
      <c r="R9" s="44"/>
      <c r="S9" s="44"/>
      <c r="T9" s="44"/>
      <c r="U9" s="44"/>
      <c r="V9" s="44"/>
      <c r="W9" s="44" t="s">
        <v>25</v>
      </c>
      <c r="X9" s="44"/>
      <c r="Y9" s="44"/>
      <c r="Z9" s="44"/>
      <c r="AA9" s="44"/>
      <c r="AB9" s="44"/>
      <c r="AC9" s="44"/>
      <c r="AD9" s="44" t="s">
        <v>2</v>
      </c>
      <c r="AE9" s="44"/>
      <c r="AF9" s="44"/>
      <c r="AG9" s="44"/>
      <c r="AH9" s="44"/>
      <c r="AI9" s="44"/>
      <c r="AJ9" s="44"/>
      <c r="AK9" s="3"/>
      <c r="AL9" s="44" t="s">
        <v>28</v>
      </c>
      <c r="AM9" s="44"/>
      <c r="AN9" s="44"/>
      <c r="AO9" s="44"/>
      <c r="AP9" s="44"/>
      <c r="AQ9" s="44"/>
      <c r="AR9" s="44"/>
      <c r="AS9" s="44"/>
      <c r="AT9" s="44" t="s">
        <v>29</v>
      </c>
      <c r="AU9" s="44"/>
      <c r="AV9" s="44"/>
      <c r="AW9" s="44"/>
      <c r="AX9" s="44"/>
      <c r="AY9" s="44"/>
      <c r="AZ9" s="44"/>
      <c r="BA9" s="44"/>
      <c r="BB9" s="44" t="s">
        <v>32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33</v>
      </c>
      <c r="BM9" s="52"/>
      <c r="BN9" s="18" t="s">
        <v>35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51.66</v>
      </c>
      <c r="J10" s="48"/>
      <c r="K10" s="48"/>
      <c r="L10" s="48"/>
      <c r="M10" s="48"/>
      <c r="N10" s="48"/>
      <c r="O10" s="48"/>
      <c r="P10" s="48">
        <f>データ!P6</f>
        <v>13.61</v>
      </c>
      <c r="Q10" s="48"/>
      <c r="R10" s="48"/>
      <c r="S10" s="48"/>
      <c r="T10" s="48"/>
      <c r="U10" s="48"/>
      <c r="V10" s="48"/>
      <c r="W10" s="48">
        <f>データ!Q6</f>
        <v>96.3</v>
      </c>
      <c r="X10" s="48"/>
      <c r="Y10" s="48"/>
      <c r="Z10" s="48"/>
      <c r="AA10" s="48"/>
      <c r="AB10" s="48"/>
      <c r="AC10" s="48"/>
      <c r="AD10" s="47">
        <f>データ!R6</f>
        <v>2530</v>
      </c>
      <c r="AE10" s="47"/>
      <c r="AF10" s="47"/>
      <c r="AG10" s="47"/>
      <c r="AH10" s="47"/>
      <c r="AI10" s="47"/>
      <c r="AJ10" s="47"/>
      <c r="AK10" s="2"/>
      <c r="AL10" s="47">
        <f>データ!V6</f>
        <v>5993</v>
      </c>
      <c r="AM10" s="47"/>
      <c r="AN10" s="47"/>
      <c r="AO10" s="47"/>
      <c r="AP10" s="47"/>
      <c r="AQ10" s="47"/>
      <c r="AR10" s="47"/>
      <c r="AS10" s="47"/>
      <c r="AT10" s="48">
        <f>データ!W6</f>
        <v>1.51</v>
      </c>
      <c r="AU10" s="48"/>
      <c r="AV10" s="48"/>
      <c r="AW10" s="48"/>
      <c r="AX10" s="48"/>
      <c r="AY10" s="48"/>
      <c r="AZ10" s="48"/>
      <c r="BA10" s="48"/>
      <c r="BB10" s="48">
        <f>データ!X6</f>
        <v>3968.87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36</v>
      </c>
      <c r="BM10" s="54"/>
      <c r="BN10" s="19" t="s">
        <v>37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38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27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39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114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3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3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3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3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3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3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3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3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3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3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3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3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3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3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3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3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3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3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3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3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3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3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3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3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3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3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3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4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6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41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0" t="s">
        <v>58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3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3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3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3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3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3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3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3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3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3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3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3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12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3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3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3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11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113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3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3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3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3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3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3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3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3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3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3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3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3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3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3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3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2" t="s">
        <v>42</v>
      </c>
    </row>
    <row r="84" spans="1:78" hidden="1" x14ac:dyDescent="0.15">
      <c r="B84" s="6" t="s">
        <v>43</v>
      </c>
      <c r="C84" s="6"/>
      <c r="D84" s="6"/>
      <c r="E84" s="6" t="s">
        <v>45</v>
      </c>
      <c r="F84" s="6" t="s">
        <v>46</v>
      </c>
      <c r="G84" s="6" t="s">
        <v>47</v>
      </c>
      <c r="H84" s="6" t="s">
        <v>40</v>
      </c>
      <c r="I84" s="6" t="s">
        <v>10</v>
      </c>
      <c r="J84" s="6" t="s">
        <v>48</v>
      </c>
      <c r="K84" s="6" t="s">
        <v>49</v>
      </c>
      <c r="L84" s="6" t="s">
        <v>31</v>
      </c>
      <c r="M84" s="6" t="s">
        <v>34</v>
      </c>
      <c r="N84" s="6" t="s">
        <v>51</v>
      </c>
      <c r="O84" s="6" t="s">
        <v>53</v>
      </c>
    </row>
    <row r="85" spans="1:78" hidden="1" x14ac:dyDescent="0.15">
      <c r="B85" s="6"/>
      <c r="C85" s="6"/>
      <c r="D85" s="6"/>
      <c r="E85" s="6" t="str">
        <f>データ!AI6</f>
        <v>【102.87】</v>
      </c>
      <c r="F85" s="6" t="str">
        <f>データ!AT6</f>
        <v>【76.63】</v>
      </c>
      <c r="G85" s="6" t="str">
        <f>データ!BE6</f>
        <v>【49.61】</v>
      </c>
      <c r="H85" s="6" t="str">
        <f>データ!BP6</f>
        <v>【1,218.70】</v>
      </c>
      <c r="I85" s="6" t="str">
        <f>データ!CA6</f>
        <v>【74.17】</v>
      </c>
      <c r="J85" s="6" t="str">
        <f>データ!CL6</f>
        <v>【218.56】</v>
      </c>
      <c r="K85" s="6" t="str">
        <f>データ!CW6</f>
        <v>【42.86】</v>
      </c>
      <c r="L85" s="6" t="str">
        <f>データ!DH6</f>
        <v>【84.20】</v>
      </c>
      <c r="M85" s="6" t="str">
        <f>データ!DS6</f>
        <v>【25.37】</v>
      </c>
      <c r="N85" s="6" t="str">
        <f>データ!ED6</f>
        <v>【6.20】</v>
      </c>
      <c r="O85" s="6" t="str">
        <f>データ!EO6</f>
        <v>【0.28】</v>
      </c>
    </row>
  </sheetData>
  <sheetProtection algorithmName="SHA-512" hashValue="Gdah/aaEYPCMpGzRwFB4JWP1HHUxntKYzpWGyD1v9u9+trnwSGerhuPUDEF+Ges4TJ3Whl18kXjy+mfAkdjsZg==" saltValue="hMqTxSZ6tNgW1tMhly4O/Q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54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15">
      <c r="A2" s="28" t="s">
        <v>55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15">
      <c r="A3" s="28" t="s">
        <v>20</v>
      </c>
      <c r="B3" s="30" t="s">
        <v>30</v>
      </c>
      <c r="C3" s="30" t="s">
        <v>57</v>
      </c>
      <c r="D3" s="30" t="s">
        <v>59</v>
      </c>
      <c r="E3" s="30" t="s">
        <v>6</v>
      </c>
      <c r="F3" s="30" t="s">
        <v>5</v>
      </c>
      <c r="G3" s="30" t="s">
        <v>23</v>
      </c>
      <c r="H3" s="79" t="s">
        <v>60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77" t="s">
        <v>52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12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28" t="s">
        <v>61</v>
      </c>
      <c r="B4" s="31"/>
      <c r="C4" s="31"/>
      <c r="D4" s="31"/>
      <c r="E4" s="31"/>
      <c r="F4" s="31"/>
      <c r="G4" s="3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50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44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26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63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62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65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66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67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68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69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28" t="s">
        <v>70</v>
      </c>
      <c r="B5" s="32"/>
      <c r="C5" s="32"/>
      <c r="D5" s="32"/>
      <c r="E5" s="32"/>
      <c r="F5" s="32"/>
      <c r="G5" s="32"/>
      <c r="H5" s="37" t="s">
        <v>56</v>
      </c>
      <c r="I5" s="37" t="s">
        <v>71</v>
      </c>
      <c r="J5" s="37" t="s">
        <v>72</v>
      </c>
      <c r="K5" s="37" t="s">
        <v>73</v>
      </c>
      <c r="L5" s="37" t="s">
        <v>74</v>
      </c>
      <c r="M5" s="37" t="s">
        <v>7</v>
      </c>
      <c r="N5" s="37" t="s">
        <v>75</v>
      </c>
      <c r="O5" s="37" t="s">
        <v>76</v>
      </c>
      <c r="P5" s="37" t="s">
        <v>77</v>
      </c>
      <c r="Q5" s="37" t="s">
        <v>78</v>
      </c>
      <c r="R5" s="37" t="s">
        <v>79</v>
      </c>
      <c r="S5" s="37" t="s">
        <v>80</v>
      </c>
      <c r="T5" s="37" t="s">
        <v>81</v>
      </c>
      <c r="U5" s="37" t="s">
        <v>64</v>
      </c>
      <c r="V5" s="37" t="s">
        <v>82</v>
      </c>
      <c r="W5" s="37" t="s">
        <v>83</v>
      </c>
      <c r="X5" s="37" t="s">
        <v>84</v>
      </c>
      <c r="Y5" s="37" t="s">
        <v>85</v>
      </c>
      <c r="Z5" s="37" t="s">
        <v>86</v>
      </c>
      <c r="AA5" s="37" t="s">
        <v>87</v>
      </c>
      <c r="AB5" s="37" t="s">
        <v>88</v>
      </c>
      <c r="AC5" s="37" t="s">
        <v>89</v>
      </c>
      <c r="AD5" s="37" t="s">
        <v>91</v>
      </c>
      <c r="AE5" s="37" t="s">
        <v>92</v>
      </c>
      <c r="AF5" s="37" t="s">
        <v>93</v>
      </c>
      <c r="AG5" s="37" t="s">
        <v>94</v>
      </c>
      <c r="AH5" s="37" t="s">
        <v>95</v>
      </c>
      <c r="AI5" s="37" t="s">
        <v>43</v>
      </c>
      <c r="AJ5" s="37" t="s">
        <v>85</v>
      </c>
      <c r="AK5" s="37" t="s">
        <v>86</v>
      </c>
      <c r="AL5" s="37" t="s">
        <v>87</v>
      </c>
      <c r="AM5" s="37" t="s">
        <v>88</v>
      </c>
      <c r="AN5" s="37" t="s">
        <v>89</v>
      </c>
      <c r="AO5" s="37" t="s">
        <v>91</v>
      </c>
      <c r="AP5" s="37" t="s">
        <v>92</v>
      </c>
      <c r="AQ5" s="37" t="s">
        <v>93</v>
      </c>
      <c r="AR5" s="37" t="s">
        <v>94</v>
      </c>
      <c r="AS5" s="37" t="s">
        <v>95</v>
      </c>
      <c r="AT5" s="37" t="s">
        <v>90</v>
      </c>
      <c r="AU5" s="37" t="s">
        <v>85</v>
      </c>
      <c r="AV5" s="37" t="s">
        <v>86</v>
      </c>
      <c r="AW5" s="37" t="s">
        <v>87</v>
      </c>
      <c r="AX5" s="37" t="s">
        <v>88</v>
      </c>
      <c r="AY5" s="37" t="s">
        <v>89</v>
      </c>
      <c r="AZ5" s="37" t="s">
        <v>91</v>
      </c>
      <c r="BA5" s="37" t="s">
        <v>92</v>
      </c>
      <c r="BB5" s="37" t="s">
        <v>93</v>
      </c>
      <c r="BC5" s="37" t="s">
        <v>94</v>
      </c>
      <c r="BD5" s="37" t="s">
        <v>95</v>
      </c>
      <c r="BE5" s="37" t="s">
        <v>90</v>
      </c>
      <c r="BF5" s="37" t="s">
        <v>85</v>
      </c>
      <c r="BG5" s="37" t="s">
        <v>86</v>
      </c>
      <c r="BH5" s="37" t="s">
        <v>87</v>
      </c>
      <c r="BI5" s="37" t="s">
        <v>88</v>
      </c>
      <c r="BJ5" s="37" t="s">
        <v>89</v>
      </c>
      <c r="BK5" s="37" t="s">
        <v>91</v>
      </c>
      <c r="BL5" s="37" t="s">
        <v>92</v>
      </c>
      <c r="BM5" s="37" t="s">
        <v>93</v>
      </c>
      <c r="BN5" s="37" t="s">
        <v>94</v>
      </c>
      <c r="BO5" s="37" t="s">
        <v>95</v>
      </c>
      <c r="BP5" s="37" t="s">
        <v>90</v>
      </c>
      <c r="BQ5" s="37" t="s">
        <v>85</v>
      </c>
      <c r="BR5" s="37" t="s">
        <v>86</v>
      </c>
      <c r="BS5" s="37" t="s">
        <v>87</v>
      </c>
      <c r="BT5" s="37" t="s">
        <v>88</v>
      </c>
      <c r="BU5" s="37" t="s">
        <v>89</v>
      </c>
      <c r="BV5" s="37" t="s">
        <v>91</v>
      </c>
      <c r="BW5" s="37" t="s">
        <v>92</v>
      </c>
      <c r="BX5" s="37" t="s">
        <v>93</v>
      </c>
      <c r="BY5" s="37" t="s">
        <v>94</v>
      </c>
      <c r="BZ5" s="37" t="s">
        <v>95</v>
      </c>
      <c r="CA5" s="37" t="s">
        <v>90</v>
      </c>
      <c r="CB5" s="37" t="s">
        <v>85</v>
      </c>
      <c r="CC5" s="37" t="s">
        <v>86</v>
      </c>
      <c r="CD5" s="37" t="s">
        <v>87</v>
      </c>
      <c r="CE5" s="37" t="s">
        <v>88</v>
      </c>
      <c r="CF5" s="37" t="s">
        <v>89</v>
      </c>
      <c r="CG5" s="37" t="s">
        <v>91</v>
      </c>
      <c r="CH5" s="37" t="s">
        <v>92</v>
      </c>
      <c r="CI5" s="37" t="s">
        <v>93</v>
      </c>
      <c r="CJ5" s="37" t="s">
        <v>94</v>
      </c>
      <c r="CK5" s="37" t="s">
        <v>95</v>
      </c>
      <c r="CL5" s="37" t="s">
        <v>90</v>
      </c>
      <c r="CM5" s="37" t="s">
        <v>85</v>
      </c>
      <c r="CN5" s="37" t="s">
        <v>86</v>
      </c>
      <c r="CO5" s="37" t="s">
        <v>87</v>
      </c>
      <c r="CP5" s="37" t="s">
        <v>88</v>
      </c>
      <c r="CQ5" s="37" t="s">
        <v>89</v>
      </c>
      <c r="CR5" s="37" t="s">
        <v>91</v>
      </c>
      <c r="CS5" s="37" t="s">
        <v>92</v>
      </c>
      <c r="CT5" s="37" t="s">
        <v>93</v>
      </c>
      <c r="CU5" s="37" t="s">
        <v>94</v>
      </c>
      <c r="CV5" s="37" t="s">
        <v>95</v>
      </c>
      <c r="CW5" s="37" t="s">
        <v>90</v>
      </c>
      <c r="CX5" s="37" t="s">
        <v>85</v>
      </c>
      <c r="CY5" s="37" t="s">
        <v>86</v>
      </c>
      <c r="CZ5" s="37" t="s">
        <v>87</v>
      </c>
      <c r="DA5" s="37" t="s">
        <v>88</v>
      </c>
      <c r="DB5" s="37" t="s">
        <v>89</v>
      </c>
      <c r="DC5" s="37" t="s">
        <v>91</v>
      </c>
      <c r="DD5" s="37" t="s">
        <v>92</v>
      </c>
      <c r="DE5" s="37" t="s">
        <v>93</v>
      </c>
      <c r="DF5" s="37" t="s">
        <v>94</v>
      </c>
      <c r="DG5" s="37" t="s">
        <v>95</v>
      </c>
      <c r="DH5" s="37" t="s">
        <v>90</v>
      </c>
      <c r="DI5" s="37" t="s">
        <v>85</v>
      </c>
      <c r="DJ5" s="37" t="s">
        <v>86</v>
      </c>
      <c r="DK5" s="37" t="s">
        <v>87</v>
      </c>
      <c r="DL5" s="37" t="s">
        <v>88</v>
      </c>
      <c r="DM5" s="37" t="s">
        <v>89</v>
      </c>
      <c r="DN5" s="37" t="s">
        <v>91</v>
      </c>
      <c r="DO5" s="37" t="s">
        <v>92</v>
      </c>
      <c r="DP5" s="37" t="s">
        <v>93</v>
      </c>
      <c r="DQ5" s="37" t="s">
        <v>94</v>
      </c>
      <c r="DR5" s="37" t="s">
        <v>95</v>
      </c>
      <c r="DS5" s="37" t="s">
        <v>90</v>
      </c>
      <c r="DT5" s="37" t="s">
        <v>85</v>
      </c>
      <c r="DU5" s="37" t="s">
        <v>86</v>
      </c>
      <c r="DV5" s="37" t="s">
        <v>87</v>
      </c>
      <c r="DW5" s="37" t="s">
        <v>88</v>
      </c>
      <c r="DX5" s="37" t="s">
        <v>89</v>
      </c>
      <c r="DY5" s="37" t="s">
        <v>91</v>
      </c>
      <c r="DZ5" s="37" t="s">
        <v>92</v>
      </c>
      <c r="EA5" s="37" t="s">
        <v>93</v>
      </c>
      <c r="EB5" s="37" t="s">
        <v>94</v>
      </c>
      <c r="EC5" s="37" t="s">
        <v>95</v>
      </c>
      <c r="ED5" s="37" t="s">
        <v>90</v>
      </c>
      <c r="EE5" s="37" t="s">
        <v>85</v>
      </c>
      <c r="EF5" s="37" t="s">
        <v>86</v>
      </c>
      <c r="EG5" s="37" t="s">
        <v>87</v>
      </c>
      <c r="EH5" s="37" t="s">
        <v>88</v>
      </c>
      <c r="EI5" s="37" t="s">
        <v>89</v>
      </c>
      <c r="EJ5" s="37" t="s">
        <v>91</v>
      </c>
      <c r="EK5" s="37" t="s">
        <v>92</v>
      </c>
      <c r="EL5" s="37" t="s">
        <v>93</v>
      </c>
      <c r="EM5" s="37" t="s">
        <v>94</v>
      </c>
      <c r="EN5" s="37" t="s">
        <v>95</v>
      </c>
      <c r="EO5" s="37" t="s">
        <v>90</v>
      </c>
    </row>
    <row r="6" spans="1:148" s="27" customFormat="1" x14ac:dyDescent="0.15">
      <c r="A6" s="28" t="s">
        <v>96</v>
      </c>
      <c r="B6" s="33">
        <f t="shared" ref="B6:X6" si="1">B7</f>
        <v>2019</v>
      </c>
      <c r="C6" s="33">
        <f t="shared" si="1"/>
        <v>92142</v>
      </c>
      <c r="D6" s="33">
        <f t="shared" si="1"/>
        <v>46</v>
      </c>
      <c r="E6" s="33">
        <f t="shared" si="1"/>
        <v>17</v>
      </c>
      <c r="F6" s="33">
        <f t="shared" si="1"/>
        <v>4</v>
      </c>
      <c r="G6" s="33">
        <f t="shared" si="1"/>
        <v>0</v>
      </c>
      <c r="H6" s="33" t="str">
        <f t="shared" si="1"/>
        <v>栃木県　さくら市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特定環境保全公共下水道</v>
      </c>
      <c r="L6" s="33" t="str">
        <f t="shared" si="1"/>
        <v>D2</v>
      </c>
      <c r="M6" s="33" t="str">
        <f t="shared" si="1"/>
        <v>非設置</v>
      </c>
      <c r="N6" s="38" t="str">
        <f t="shared" si="1"/>
        <v>-</v>
      </c>
      <c r="O6" s="38">
        <f t="shared" si="1"/>
        <v>51.66</v>
      </c>
      <c r="P6" s="38">
        <f t="shared" si="1"/>
        <v>13.61</v>
      </c>
      <c r="Q6" s="38">
        <f t="shared" si="1"/>
        <v>96.3</v>
      </c>
      <c r="R6" s="38">
        <f t="shared" si="1"/>
        <v>2530</v>
      </c>
      <c r="S6" s="38">
        <f t="shared" si="1"/>
        <v>44167</v>
      </c>
      <c r="T6" s="38">
        <f t="shared" si="1"/>
        <v>125.63</v>
      </c>
      <c r="U6" s="38">
        <f t="shared" si="1"/>
        <v>351.56</v>
      </c>
      <c r="V6" s="38">
        <f t="shared" si="1"/>
        <v>5993</v>
      </c>
      <c r="W6" s="38">
        <f t="shared" si="1"/>
        <v>1.51</v>
      </c>
      <c r="X6" s="38">
        <f t="shared" si="1"/>
        <v>3968.87</v>
      </c>
      <c r="Y6" s="42" t="str">
        <f t="shared" ref="Y6:AH6" si="2">IF(Y7="",NA(),Y7)</f>
        <v>-</v>
      </c>
      <c r="Z6" s="42" t="str">
        <f t="shared" si="2"/>
        <v>-</v>
      </c>
      <c r="AA6" s="42" t="str">
        <f t="shared" si="2"/>
        <v>-</v>
      </c>
      <c r="AB6" s="42" t="str">
        <f t="shared" si="2"/>
        <v>-</v>
      </c>
      <c r="AC6" s="42">
        <f t="shared" si="2"/>
        <v>169.66</v>
      </c>
      <c r="AD6" s="42" t="str">
        <f t="shared" si="2"/>
        <v>-</v>
      </c>
      <c r="AE6" s="42" t="str">
        <f t="shared" si="2"/>
        <v>-</v>
      </c>
      <c r="AF6" s="42" t="str">
        <f t="shared" si="2"/>
        <v>-</v>
      </c>
      <c r="AG6" s="42" t="str">
        <f t="shared" si="2"/>
        <v>-</v>
      </c>
      <c r="AH6" s="42">
        <f t="shared" si="2"/>
        <v>102.73</v>
      </c>
      <c r="AI6" s="38" t="str">
        <f>IF(AI7="","",IF(AI7="-","【-】","【"&amp;SUBSTITUTE(TEXT(AI7,"#,##0.00"),"-","△")&amp;"】"))</f>
        <v>【102.87】</v>
      </c>
      <c r="AJ6" s="42" t="str">
        <f t="shared" ref="AJ6:AS6" si="3">IF(AJ7="",NA(),AJ7)</f>
        <v>-</v>
      </c>
      <c r="AK6" s="42" t="str">
        <f t="shared" si="3"/>
        <v>-</v>
      </c>
      <c r="AL6" s="42" t="str">
        <f t="shared" si="3"/>
        <v>-</v>
      </c>
      <c r="AM6" s="42" t="str">
        <f t="shared" si="3"/>
        <v>-</v>
      </c>
      <c r="AN6" s="38">
        <f t="shared" si="3"/>
        <v>0</v>
      </c>
      <c r="AO6" s="42" t="str">
        <f t="shared" si="3"/>
        <v>-</v>
      </c>
      <c r="AP6" s="42" t="str">
        <f t="shared" si="3"/>
        <v>-</v>
      </c>
      <c r="AQ6" s="42" t="str">
        <f t="shared" si="3"/>
        <v>-</v>
      </c>
      <c r="AR6" s="42" t="str">
        <f t="shared" si="3"/>
        <v>-</v>
      </c>
      <c r="AS6" s="42">
        <f t="shared" si="3"/>
        <v>94.97</v>
      </c>
      <c r="AT6" s="38" t="str">
        <f>IF(AT7="","",IF(AT7="-","【-】","【"&amp;SUBSTITUTE(TEXT(AT7,"#,##0.00"),"-","△")&amp;"】"))</f>
        <v>【76.63】</v>
      </c>
      <c r="AU6" s="42" t="str">
        <f t="shared" ref="AU6:BD6" si="4">IF(AU7="",NA(),AU7)</f>
        <v>-</v>
      </c>
      <c r="AV6" s="42" t="str">
        <f t="shared" si="4"/>
        <v>-</v>
      </c>
      <c r="AW6" s="42" t="str">
        <f t="shared" si="4"/>
        <v>-</v>
      </c>
      <c r="AX6" s="42" t="str">
        <f t="shared" si="4"/>
        <v>-</v>
      </c>
      <c r="AY6" s="42">
        <f t="shared" si="4"/>
        <v>50.83</v>
      </c>
      <c r="AZ6" s="42" t="str">
        <f t="shared" si="4"/>
        <v>-</v>
      </c>
      <c r="BA6" s="42" t="str">
        <f t="shared" si="4"/>
        <v>-</v>
      </c>
      <c r="BB6" s="42" t="str">
        <f t="shared" si="4"/>
        <v>-</v>
      </c>
      <c r="BC6" s="42" t="str">
        <f t="shared" si="4"/>
        <v>-</v>
      </c>
      <c r="BD6" s="42">
        <f t="shared" si="4"/>
        <v>47.72</v>
      </c>
      <c r="BE6" s="38" t="str">
        <f>IF(BE7="","",IF(BE7="-","【-】","【"&amp;SUBSTITUTE(TEXT(BE7,"#,##0.00"),"-","△")&amp;"】"))</f>
        <v>【49.61】</v>
      </c>
      <c r="BF6" s="42" t="str">
        <f t="shared" ref="BF6:BO6" si="5">IF(BF7="",NA(),BF7)</f>
        <v>-</v>
      </c>
      <c r="BG6" s="42" t="str">
        <f t="shared" si="5"/>
        <v>-</v>
      </c>
      <c r="BH6" s="42" t="str">
        <f t="shared" si="5"/>
        <v>-</v>
      </c>
      <c r="BI6" s="42" t="str">
        <f t="shared" si="5"/>
        <v>-</v>
      </c>
      <c r="BJ6" s="42">
        <f t="shared" si="5"/>
        <v>1794.06</v>
      </c>
      <c r="BK6" s="42" t="str">
        <f t="shared" si="5"/>
        <v>-</v>
      </c>
      <c r="BL6" s="42" t="str">
        <f t="shared" si="5"/>
        <v>-</v>
      </c>
      <c r="BM6" s="42" t="str">
        <f t="shared" si="5"/>
        <v>-</v>
      </c>
      <c r="BN6" s="42" t="str">
        <f t="shared" si="5"/>
        <v>-</v>
      </c>
      <c r="BO6" s="42">
        <f t="shared" si="5"/>
        <v>1206.79</v>
      </c>
      <c r="BP6" s="38" t="str">
        <f>IF(BP7="","",IF(BP7="-","【-】","【"&amp;SUBSTITUTE(TEXT(BP7,"#,##0.00"),"-","△")&amp;"】"))</f>
        <v>【1,218.70】</v>
      </c>
      <c r="BQ6" s="42" t="str">
        <f t="shared" ref="BQ6:BZ6" si="6">IF(BQ7="",NA(),BQ7)</f>
        <v>-</v>
      </c>
      <c r="BR6" s="42" t="str">
        <f t="shared" si="6"/>
        <v>-</v>
      </c>
      <c r="BS6" s="42" t="str">
        <f t="shared" si="6"/>
        <v>-</v>
      </c>
      <c r="BT6" s="42" t="str">
        <f t="shared" si="6"/>
        <v>-</v>
      </c>
      <c r="BU6" s="42">
        <f t="shared" si="6"/>
        <v>85.01</v>
      </c>
      <c r="BV6" s="42" t="str">
        <f t="shared" si="6"/>
        <v>-</v>
      </c>
      <c r="BW6" s="42" t="str">
        <f t="shared" si="6"/>
        <v>-</v>
      </c>
      <c r="BX6" s="42" t="str">
        <f t="shared" si="6"/>
        <v>-</v>
      </c>
      <c r="BY6" s="42" t="str">
        <f t="shared" si="6"/>
        <v>-</v>
      </c>
      <c r="BZ6" s="42">
        <f t="shared" si="6"/>
        <v>71.84</v>
      </c>
      <c r="CA6" s="38" t="str">
        <f>IF(CA7="","",IF(CA7="-","【-】","【"&amp;SUBSTITUTE(TEXT(CA7,"#,##0.00"),"-","△")&amp;"】"))</f>
        <v>【74.17】</v>
      </c>
      <c r="CB6" s="42" t="str">
        <f t="shared" ref="CB6:CK6" si="7">IF(CB7="",NA(),CB7)</f>
        <v>-</v>
      </c>
      <c r="CC6" s="42" t="str">
        <f t="shared" si="7"/>
        <v>-</v>
      </c>
      <c r="CD6" s="42" t="str">
        <f t="shared" si="7"/>
        <v>-</v>
      </c>
      <c r="CE6" s="42" t="str">
        <f t="shared" si="7"/>
        <v>-</v>
      </c>
      <c r="CF6" s="42">
        <f t="shared" si="7"/>
        <v>150</v>
      </c>
      <c r="CG6" s="42" t="str">
        <f t="shared" si="7"/>
        <v>-</v>
      </c>
      <c r="CH6" s="42" t="str">
        <f t="shared" si="7"/>
        <v>-</v>
      </c>
      <c r="CI6" s="42" t="str">
        <f t="shared" si="7"/>
        <v>-</v>
      </c>
      <c r="CJ6" s="42" t="str">
        <f t="shared" si="7"/>
        <v>-</v>
      </c>
      <c r="CK6" s="42">
        <f t="shared" si="7"/>
        <v>228.47</v>
      </c>
      <c r="CL6" s="38" t="str">
        <f>IF(CL7="","",IF(CL7="-","【-】","【"&amp;SUBSTITUTE(TEXT(CL7,"#,##0.00"),"-","△")&amp;"】"))</f>
        <v>【218.56】</v>
      </c>
      <c r="CM6" s="42" t="str">
        <f t="shared" ref="CM6:CV6" si="8">IF(CM7="",NA(),CM7)</f>
        <v>-</v>
      </c>
      <c r="CN6" s="42" t="str">
        <f t="shared" si="8"/>
        <v>-</v>
      </c>
      <c r="CO6" s="42" t="str">
        <f t="shared" si="8"/>
        <v>-</v>
      </c>
      <c r="CP6" s="42" t="str">
        <f t="shared" si="8"/>
        <v>-</v>
      </c>
      <c r="CQ6" s="42" t="str">
        <f t="shared" si="8"/>
        <v>-</v>
      </c>
      <c r="CR6" s="42" t="str">
        <f t="shared" si="8"/>
        <v>-</v>
      </c>
      <c r="CS6" s="42" t="str">
        <f t="shared" si="8"/>
        <v>-</v>
      </c>
      <c r="CT6" s="42" t="str">
        <f t="shared" si="8"/>
        <v>-</v>
      </c>
      <c r="CU6" s="42" t="str">
        <f t="shared" si="8"/>
        <v>-</v>
      </c>
      <c r="CV6" s="42">
        <f t="shared" si="8"/>
        <v>42.47</v>
      </c>
      <c r="CW6" s="38" t="str">
        <f>IF(CW7="","",IF(CW7="-","【-】","【"&amp;SUBSTITUTE(TEXT(CW7,"#,##0.00"),"-","△")&amp;"】"))</f>
        <v>【42.86】</v>
      </c>
      <c r="CX6" s="42" t="str">
        <f t="shared" ref="CX6:DG6" si="9">IF(CX7="",NA(),CX7)</f>
        <v>-</v>
      </c>
      <c r="CY6" s="42" t="str">
        <f t="shared" si="9"/>
        <v>-</v>
      </c>
      <c r="CZ6" s="42" t="str">
        <f t="shared" si="9"/>
        <v>-</v>
      </c>
      <c r="DA6" s="42" t="str">
        <f t="shared" si="9"/>
        <v>-</v>
      </c>
      <c r="DB6" s="42">
        <f t="shared" si="9"/>
        <v>86.75</v>
      </c>
      <c r="DC6" s="42" t="str">
        <f t="shared" si="9"/>
        <v>-</v>
      </c>
      <c r="DD6" s="42" t="str">
        <f t="shared" si="9"/>
        <v>-</v>
      </c>
      <c r="DE6" s="42" t="str">
        <f t="shared" si="9"/>
        <v>-</v>
      </c>
      <c r="DF6" s="42" t="str">
        <f t="shared" si="9"/>
        <v>-</v>
      </c>
      <c r="DG6" s="42">
        <f t="shared" si="9"/>
        <v>83.75</v>
      </c>
      <c r="DH6" s="38" t="str">
        <f>IF(DH7="","",IF(DH7="-","【-】","【"&amp;SUBSTITUTE(TEXT(DH7,"#,##0.00"),"-","△")&amp;"】"))</f>
        <v>【84.20】</v>
      </c>
      <c r="DI6" s="42" t="str">
        <f t="shared" ref="DI6:DR6" si="10">IF(DI7="",NA(),DI7)</f>
        <v>-</v>
      </c>
      <c r="DJ6" s="42" t="str">
        <f t="shared" si="10"/>
        <v>-</v>
      </c>
      <c r="DK6" s="42" t="str">
        <f t="shared" si="10"/>
        <v>-</v>
      </c>
      <c r="DL6" s="42" t="str">
        <f t="shared" si="10"/>
        <v>-</v>
      </c>
      <c r="DM6" s="42">
        <f t="shared" si="10"/>
        <v>2.27</v>
      </c>
      <c r="DN6" s="42" t="str">
        <f t="shared" si="10"/>
        <v>-</v>
      </c>
      <c r="DO6" s="42" t="str">
        <f t="shared" si="10"/>
        <v>-</v>
      </c>
      <c r="DP6" s="42" t="str">
        <f t="shared" si="10"/>
        <v>-</v>
      </c>
      <c r="DQ6" s="42" t="str">
        <f t="shared" si="10"/>
        <v>-</v>
      </c>
      <c r="DR6" s="42">
        <f t="shared" si="10"/>
        <v>24.68</v>
      </c>
      <c r="DS6" s="38" t="str">
        <f>IF(DS7="","",IF(DS7="-","【-】","【"&amp;SUBSTITUTE(TEXT(DS7,"#,##0.00"),"-","△")&amp;"】"))</f>
        <v>【25.37】</v>
      </c>
      <c r="DT6" s="42" t="str">
        <f t="shared" ref="DT6:EC6" si="11">IF(DT7="",NA(),DT7)</f>
        <v>-</v>
      </c>
      <c r="DU6" s="42" t="str">
        <f t="shared" si="11"/>
        <v>-</v>
      </c>
      <c r="DV6" s="42" t="str">
        <f t="shared" si="11"/>
        <v>-</v>
      </c>
      <c r="DW6" s="42" t="str">
        <f t="shared" si="11"/>
        <v>-</v>
      </c>
      <c r="DX6" s="38">
        <f t="shared" si="11"/>
        <v>0</v>
      </c>
      <c r="DY6" s="42" t="str">
        <f t="shared" si="11"/>
        <v>-</v>
      </c>
      <c r="DZ6" s="42" t="str">
        <f t="shared" si="11"/>
        <v>-</v>
      </c>
      <c r="EA6" s="42" t="str">
        <f t="shared" si="11"/>
        <v>-</v>
      </c>
      <c r="EB6" s="42" t="str">
        <f t="shared" si="11"/>
        <v>-</v>
      </c>
      <c r="EC6" s="42">
        <f t="shared" si="11"/>
        <v>8.6199999999999992</v>
      </c>
      <c r="ED6" s="38" t="str">
        <f>IF(ED7="","",IF(ED7="-","【-】","【"&amp;SUBSTITUTE(TEXT(ED7,"#,##0.00"),"-","△")&amp;"】"))</f>
        <v>【6.20】</v>
      </c>
      <c r="EE6" s="42" t="str">
        <f t="shared" ref="EE6:EN6" si="12">IF(EE7="",NA(),EE7)</f>
        <v>-</v>
      </c>
      <c r="EF6" s="42" t="str">
        <f t="shared" si="12"/>
        <v>-</v>
      </c>
      <c r="EG6" s="42" t="str">
        <f t="shared" si="12"/>
        <v>-</v>
      </c>
      <c r="EH6" s="42" t="str">
        <f t="shared" si="12"/>
        <v>-</v>
      </c>
      <c r="EI6" s="38">
        <f t="shared" si="12"/>
        <v>0</v>
      </c>
      <c r="EJ6" s="42" t="str">
        <f t="shared" si="12"/>
        <v>-</v>
      </c>
      <c r="EK6" s="42" t="str">
        <f t="shared" si="12"/>
        <v>-</v>
      </c>
      <c r="EL6" s="42" t="str">
        <f t="shared" si="12"/>
        <v>-</v>
      </c>
      <c r="EM6" s="42" t="str">
        <f t="shared" si="12"/>
        <v>-</v>
      </c>
      <c r="EN6" s="42">
        <f t="shared" si="12"/>
        <v>0.36</v>
      </c>
      <c r="EO6" s="38" t="str">
        <f>IF(EO7="","",IF(EO7="-","【-】","【"&amp;SUBSTITUTE(TEXT(EO7,"#,##0.00"),"-","△")&amp;"】"))</f>
        <v>【0.28】</v>
      </c>
    </row>
    <row r="7" spans="1:148" s="27" customFormat="1" x14ac:dyDescent="0.15">
      <c r="A7" s="28"/>
      <c r="B7" s="34">
        <v>2019</v>
      </c>
      <c r="C7" s="34">
        <v>92142</v>
      </c>
      <c r="D7" s="34">
        <v>46</v>
      </c>
      <c r="E7" s="34">
        <v>17</v>
      </c>
      <c r="F7" s="34">
        <v>4</v>
      </c>
      <c r="G7" s="34">
        <v>0</v>
      </c>
      <c r="H7" s="34" t="s">
        <v>97</v>
      </c>
      <c r="I7" s="34" t="s">
        <v>98</v>
      </c>
      <c r="J7" s="34" t="s">
        <v>99</v>
      </c>
      <c r="K7" s="34" t="s">
        <v>14</v>
      </c>
      <c r="L7" s="34" t="s">
        <v>100</v>
      </c>
      <c r="M7" s="34" t="s">
        <v>101</v>
      </c>
      <c r="N7" s="39" t="s">
        <v>102</v>
      </c>
      <c r="O7" s="39">
        <v>51.66</v>
      </c>
      <c r="P7" s="39">
        <v>13.61</v>
      </c>
      <c r="Q7" s="39">
        <v>96.3</v>
      </c>
      <c r="R7" s="39">
        <v>2530</v>
      </c>
      <c r="S7" s="39">
        <v>44167</v>
      </c>
      <c r="T7" s="39">
        <v>125.63</v>
      </c>
      <c r="U7" s="39">
        <v>351.56</v>
      </c>
      <c r="V7" s="39">
        <v>5993</v>
      </c>
      <c r="W7" s="39">
        <v>1.51</v>
      </c>
      <c r="X7" s="39">
        <v>3968.87</v>
      </c>
      <c r="Y7" s="39" t="s">
        <v>102</v>
      </c>
      <c r="Z7" s="39" t="s">
        <v>102</v>
      </c>
      <c r="AA7" s="39" t="s">
        <v>102</v>
      </c>
      <c r="AB7" s="39" t="s">
        <v>102</v>
      </c>
      <c r="AC7" s="39">
        <v>169.66</v>
      </c>
      <c r="AD7" s="39" t="s">
        <v>102</v>
      </c>
      <c r="AE7" s="39" t="s">
        <v>102</v>
      </c>
      <c r="AF7" s="39" t="s">
        <v>102</v>
      </c>
      <c r="AG7" s="39" t="s">
        <v>102</v>
      </c>
      <c r="AH7" s="39">
        <v>102.73</v>
      </c>
      <c r="AI7" s="39">
        <v>102.87</v>
      </c>
      <c r="AJ7" s="39" t="s">
        <v>102</v>
      </c>
      <c r="AK7" s="39" t="s">
        <v>102</v>
      </c>
      <c r="AL7" s="39" t="s">
        <v>102</v>
      </c>
      <c r="AM7" s="39" t="s">
        <v>102</v>
      </c>
      <c r="AN7" s="39">
        <v>0</v>
      </c>
      <c r="AO7" s="39" t="s">
        <v>102</v>
      </c>
      <c r="AP7" s="39" t="s">
        <v>102</v>
      </c>
      <c r="AQ7" s="39" t="s">
        <v>102</v>
      </c>
      <c r="AR7" s="39" t="s">
        <v>102</v>
      </c>
      <c r="AS7" s="39">
        <v>94.97</v>
      </c>
      <c r="AT7" s="39">
        <v>76.63</v>
      </c>
      <c r="AU7" s="39" t="s">
        <v>102</v>
      </c>
      <c r="AV7" s="39" t="s">
        <v>102</v>
      </c>
      <c r="AW7" s="39" t="s">
        <v>102</v>
      </c>
      <c r="AX7" s="39" t="s">
        <v>102</v>
      </c>
      <c r="AY7" s="39">
        <v>50.83</v>
      </c>
      <c r="AZ7" s="39" t="s">
        <v>102</v>
      </c>
      <c r="BA7" s="39" t="s">
        <v>102</v>
      </c>
      <c r="BB7" s="39" t="s">
        <v>102</v>
      </c>
      <c r="BC7" s="39" t="s">
        <v>102</v>
      </c>
      <c r="BD7" s="39">
        <v>47.72</v>
      </c>
      <c r="BE7" s="39">
        <v>49.61</v>
      </c>
      <c r="BF7" s="39" t="s">
        <v>102</v>
      </c>
      <c r="BG7" s="39" t="s">
        <v>102</v>
      </c>
      <c r="BH7" s="39" t="s">
        <v>102</v>
      </c>
      <c r="BI7" s="39" t="s">
        <v>102</v>
      </c>
      <c r="BJ7" s="39">
        <v>1794.06</v>
      </c>
      <c r="BK7" s="39" t="s">
        <v>102</v>
      </c>
      <c r="BL7" s="39" t="s">
        <v>102</v>
      </c>
      <c r="BM7" s="39" t="s">
        <v>102</v>
      </c>
      <c r="BN7" s="39" t="s">
        <v>102</v>
      </c>
      <c r="BO7" s="39">
        <v>1206.79</v>
      </c>
      <c r="BP7" s="39">
        <v>1218.7</v>
      </c>
      <c r="BQ7" s="39" t="s">
        <v>102</v>
      </c>
      <c r="BR7" s="39" t="s">
        <v>102</v>
      </c>
      <c r="BS7" s="39" t="s">
        <v>102</v>
      </c>
      <c r="BT7" s="39" t="s">
        <v>102</v>
      </c>
      <c r="BU7" s="39">
        <v>85.01</v>
      </c>
      <c r="BV7" s="39" t="s">
        <v>102</v>
      </c>
      <c r="BW7" s="39" t="s">
        <v>102</v>
      </c>
      <c r="BX7" s="39" t="s">
        <v>102</v>
      </c>
      <c r="BY7" s="39" t="s">
        <v>102</v>
      </c>
      <c r="BZ7" s="39">
        <v>71.84</v>
      </c>
      <c r="CA7" s="39">
        <v>74.17</v>
      </c>
      <c r="CB7" s="39" t="s">
        <v>102</v>
      </c>
      <c r="CC7" s="39" t="s">
        <v>102</v>
      </c>
      <c r="CD7" s="39" t="s">
        <v>102</v>
      </c>
      <c r="CE7" s="39" t="s">
        <v>102</v>
      </c>
      <c r="CF7" s="39">
        <v>150</v>
      </c>
      <c r="CG7" s="39" t="s">
        <v>102</v>
      </c>
      <c r="CH7" s="39" t="s">
        <v>102</v>
      </c>
      <c r="CI7" s="39" t="s">
        <v>102</v>
      </c>
      <c r="CJ7" s="39" t="s">
        <v>102</v>
      </c>
      <c r="CK7" s="39">
        <v>228.47</v>
      </c>
      <c r="CL7" s="39">
        <v>218.56</v>
      </c>
      <c r="CM7" s="39" t="s">
        <v>102</v>
      </c>
      <c r="CN7" s="39" t="s">
        <v>102</v>
      </c>
      <c r="CO7" s="39" t="s">
        <v>102</v>
      </c>
      <c r="CP7" s="39" t="s">
        <v>102</v>
      </c>
      <c r="CQ7" s="39" t="s">
        <v>102</v>
      </c>
      <c r="CR7" s="39" t="s">
        <v>102</v>
      </c>
      <c r="CS7" s="39" t="s">
        <v>102</v>
      </c>
      <c r="CT7" s="39" t="s">
        <v>102</v>
      </c>
      <c r="CU7" s="39" t="s">
        <v>102</v>
      </c>
      <c r="CV7" s="39">
        <v>42.47</v>
      </c>
      <c r="CW7" s="39">
        <v>42.86</v>
      </c>
      <c r="CX7" s="39" t="s">
        <v>102</v>
      </c>
      <c r="CY7" s="39" t="s">
        <v>102</v>
      </c>
      <c r="CZ7" s="39" t="s">
        <v>102</v>
      </c>
      <c r="DA7" s="39" t="s">
        <v>102</v>
      </c>
      <c r="DB7" s="39">
        <v>86.75</v>
      </c>
      <c r="DC7" s="39" t="s">
        <v>102</v>
      </c>
      <c r="DD7" s="39" t="s">
        <v>102</v>
      </c>
      <c r="DE7" s="39" t="s">
        <v>102</v>
      </c>
      <c r="DF7" s="39" t="s">
        <v>102</v>
      </c>
      <c r="DG7" s="39">
        <v>83.75</v>
      </c>
      <c r="DH7" s="39">
        <v>84.2</v>
      </c>
      <c r="DI7" s="39" t="s">
        <v>102</v>
      </c>
      <c r="DJ7" s="39" t="s">
        <v>102</v>
      </c>
      <c r="DK7" s="39" t="s">
        <v>102</v>
      </c>
      <c r="DL7" s="39" t="s">
        <v>102</v>
      </c>
      <c r="DM7" s="39">
        <v>2.27</v>
      </c>
      <c r="DN7" s="39" t="s">
        <v>102</v>
      </c>
      <c r="DO7" s="39" t="s">
        <v>102</v>
      </c>
      <c r="DP7" s="39" t="s">
        <v>102</v>
      </c>
      <c r="DQ7" s="39" t="s">
        <v>102</v>
      </c>
      <c r="DR7" s="39">
        <v>24.68</v>
      </c>
      <c r="DS7" s="39">
        <v>25.37</v>
      </c>
      <c r="DT7" s="39" t="s">
        <v>102</v>
      </c>
      <c r="DU7" s="39" t="s">
        <v>102</v>
      </c>
      <c r="DV7" s="39" t="s">
        <v>102</v>
      </c>
      <c r="DW7" s="39" t="s">
        <v>102</v>
      </c>
      <c r="DX7" s="39">
        <v>0</v>
      </c>
      <c r="DY7" s="39" t="s">
        <v>102</v>
      </c>
      <c r="DZ7" s="39" t="s">
        <v>102</v>
      </c>
      <c r="EA7" s="39" t="s">
        <v>102</v>
      </c>
      <c r="EB7" s="39" t="s">
        <v>102</v>
      </c>
      <c r="EC7" s="39">
        <v>8.6199999999999992</v>
      </c>
      <c r="ED7" s="39">
        <v>6.2</v>
      </c>
      <c r="EE7" s="39" t="s">
        <v>102</v>
      </c>
      <c r="EF7" s="39" t="s">
        <v>102</v>
      </c>
      <c r="EG7" s="39" t="s">
        <v>102</v>
      </c>
      <c r="EH7" s="39" t="s">
        <v>102</v>
      </c>
      <c r="EI7" s="39">
        <v>0</v>
      </c>
      <c r="EJ7" s="39" t="s">
        <v>102</v>
      </c>
      <c r="EK7" s="39" t="s">
        <v>102</v>
      </c>
      <c r="EL7" s="39" t="s">
        <v>102</v>
      </c>
      <c r="EM7" s="39" t="s">
        <v>102</v>
      </c>
      <c r="EN7" s="39">
        <v>0.36</v>
      </c>
      <c r="EO7" s="39">
        <v>0.28000000000000003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29" t="s">
        <v>30</v>
      </c>
      <c r="B10" s="35">
        <f>DATEVALUE($B7+12-B11&amp;"/1/"&amp;B12)</f>
        <v>46388</v>
      </c>
      <c r="C10" s="35">
        <f>DATEVALUE($B7+12-C11&amp;"/1/"&amp;C12)</f>
        <v>46753</v>
      </c>
      <c r="D10" s="35">
        <f>DATEVALUE($B7+12-D11&amp;"/1/"&amp;D12)</f>
        <v>47119</v>
      </c>
      <c r="E10" s="35">
        <f>DATEVALUE($B7+12-E11&amp;"/1/"&amp;E12)</f>
        <v>47484</v>
      </c>
      <c r="F10" s="36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狐塚　賢太</cp:lastModifiedBy>
  <dcterms:created xsi:type="dcterms:W3CDTF">2020-12-04T02:32:07Z</dcterms:created>
  <dcterms:modified xsi:type="dcterms:W3CDTF">2021-02-20T02:11:26Z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2021-01-19T02:24:08Z</vt:filetime>
  </property>
</Properties>
</file>