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５下水（特環）\"/>
    </mc:Choice>
  </mc:AlternateContent>
  <xr:revisionPtr revIDLastSave="0" documentId="13_ncr:1_{058C4C40-CB2B-4B11-9868-0C4C969C47B4}" xr6:coauthVersionLast="47" xr6:coauthVersionMax="47" xr10:uidLastSave="{00000000-0000-0000-0000-000000000000}"/>
  <workbookProtection workbookAlgorithmName="SHA-512" workbookHashValue="UJS+eap68VI08WDJ2UT7QHA85zy+lYsuoWrdENqcOFL0+tUin64J4kMyygDaIe1JFQVZrFkPqHwGwz0xAE2q2Q==" workbookSaltValue="Sxcf9Jfedpb/zOq+mJnINA=="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AL8" i="4" s="1"/>
  <c r="R6" i="5"/>
  <c r="AD10" i="4" s="1"/>
  <c r="Q6" i="5"/>
  <c r="P6" i="5"/>
  <c r="O6" i="5"/>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G85" i="4"/>
  <c r="F85" i="4"/>
  <c r="BB10" i="4"/>
  <c r="AT10" i="4"/>
  <c r="AL10" i="4"/>
  <c r="W10" i="4"/>
  <c r="P10" i="4"/>
  <c r="I10" i="4"/>
  <c r="BB8" i="4"/>
  <c r="AD8" i="4"/>
  <c r="W8" i="4"/>
  <c r="P8" i="4"/>
  <c r="B6" i="4"/>
</calcChain>
</file>

<file path=xl/sharedStrings.xml><?xml version="1.0" encoding="utf-8"?>
<sst xmlns="http://schemas.openxmlformats.org/spreadsheetml/2006/main" count="278" uniqueCount="115">
  <si>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</si>
  <si>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</si>
  <si>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</si>
  <si>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</si>
  <si>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</si>
  <si>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</si>
  <si>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</si>
  <si>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</si>
  <si>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</si>
  <si>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</si>
  <si>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</si>
  <si>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</si>
  <si>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</si>
  <si>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</si>
  <si>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特定環境保全公共下水道</t>
  </si>
  <si>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</si>
  <si>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</si>
  <si>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</si>
  <si>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</si>
  <si>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</si>
  <si>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</si>
  <si>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</si>
  <si>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</si>
  <si>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</si>
  <si>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</si>
  <si>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</si>
  <si>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</si>
  <si>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</si>
  <si>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</si>
  <si>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</si>
  <si>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</si>
  <si>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</si>
  <si>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</si>
  <si>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</si>
  <si>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</si>
  <si>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</si>
  <si>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</si>
  <si>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</si>
  <si>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</si>
  <si>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</si>
  <si>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</si>
  <si>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</si>
  <si>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</si>
  <si>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</si>
  <si>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</si>
  <si>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</si>
  <si>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</si>
  <si>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</si>
  <si>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</si>
  <si>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</si>
  <si>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</si>
  <si>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</si>
  <si>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</si>
  <si>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</si>
  <si>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</si>
  <si>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</si>
  <si>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</si>
  <si>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</si>
  <si>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</si>
  <si>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</si>
  <si>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　現在、法定耐用年数（５０年）を超えた管渠はないが、施設点検や管渠カメラ調査等を実施し、適宜、修繕や清掃を進めている。
　①有形固定資産減価償却率は、公営企業会計への移行から間もないことにより、減価償却累計額が少ないため、類似団体平均値を下回る状況である。</t>
  </si>
  <si>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</si>
  <si>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</si>
  <si>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</si>
  <si>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</si>
  <si>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</si>
  <si>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</si>
  <si>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</si>
  <si>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</si>
  <si>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</si>
  <si>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</si>
  <si>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</si>
  <si>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</si>
  <si>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</si>
  <si>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</si>
  <si>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</si>
  <si>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</si>
  <si>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</si>
  <si>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</si>
  <si>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</si>
  <si>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</si>
  <si>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</si>
  <si>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</si>
  <si>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</si>
  <si>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</si>
  <si>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</si>
  <si>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</si>
  <si>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</si>
  <si>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</si>
  <si>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</si>
  <si>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</si>
  <si>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</si>
  <si>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</si>
  <si>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</si>
  <si>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</si>
  <si>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</si>
  <si>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</si>
  <si>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栃木県　さくら市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</si>
  <si>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</si>
  <si>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</si>
  <si>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</si>
  <si>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</si>
  <si>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</si>
  <si>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</si>
  <si>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</si>
  <si>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</si>
  <si>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</si>
  <si>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</si>
  <si>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</si>
  <si>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</si>
  <si>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</si>
  <si>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</si>
  <si>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</si>
  <si>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①経常収支比率は、100％を上回り、類似団体平均値より高い状況である。しかし、使用料で経費全額を回収できておらず、使用料以外の収入（主に一般会計からの繰入金）で補填している状況である。これは、現在も供用開始区域を拡大しており、建設投資が多く行われていることが一因と考えられる。今後、使用料の見直し等を見据えて、一定の財源を確保し、経営の健全化を図る必要がある。
　③流動比率は、流動資産のうち現金預金の保有額を増加させることができているため、類似団体平均値を上回る状況である。
　④企業債残高対事業規模比率は、建設投資の財源として企業債を活用していることから、類似団体平均値を上回る状況である。
　⑤経費回収率は、効率的な汚水処理施設の運転、接続件数の大幅な増加に伴う高い水洗化率により、類似団体平均値を上回っているが、100％は下回る状況である。経営健全化を目指すため、下水道使用料の改定を検討する必要がある。
　⑥汚水処理原価は、経済的・効率的に汚水処理施設の運転ができているため、類似団体平均値を下回る状況である。
　⑧水洗化率は、処理区域内における分譲等が促進されたことにより、接続件数が大幅に増加したため、類似団体平均値を上回る状況である。</t>
    <rPh sb="366" eb="368">
      <t>シタマワ</t>
    </rPh>
    <rPh sb="369" eb="371">
      <t>ジョウキョウ</t>
    </rPh>
    <rPh sb="375" eb="377">
      <t>ケイエイ</t>
    </rPh>
    <rPh sb="377" eb="380">
      <t>ケンゼンカ</t>
    </rPh>
    <rPh sb="381" eb="383">
      <t>メザ</t>
    </rPh>
    <rPh sb="387" eb="390">
      <t>ゲスイドウ</t>
    </rPh>
    <rPh sb="390" eb="393">
      <t>シヨウリョウ</t>
    </rPh>
    <rPh sb="394" eb="396">
      <t>カイテイ</t>
    </rPh>
    <rPh sb="397" eb="399">
      <t>ケントウ</t>
    </rPh>
    <rPh sb="401" eb="403">
      <t>ヒツヨウ</t>
    </rPh>
    <phoneticPr fontId="1"/>
  </si>
  <si>
    <t>　今後も、供用開始区域の拡大・普及促進による水洗化率の向上により、使用料の増収を図り、一般会計からの繰入金の抑制に努める。
　今後の汚水処理量の増加見込み・施設の処理能力・残存耐用年数を踏まえ、効率的な維持管理計画及び長寿命化計画を策定し、施設の改築・更新の優先順位を決定するなど、年度間の建設改良費の平準化を図る。
　平成31年4月より公営企業会計への移行に伴い、経営状況の把握が的確に行うことができる状況となった。今後、経営や資産等の状況を的確に把握し、経営基盤の計画的な強化と財政マネジメントの向上を図ると共に、適正な使用料金への見直しを進め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</si>
</sst>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E47-4033-AE6C-4D50B030A5A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0.36</c:v>
                </c:pt>
                <c:pt idx="3">
                  <c:v>0.39</c:v>
                </c:pt>
                <c:pt idx="4">
                  <c:v>0.1</c:v>
                </c:pt>
              </c:numCache>
            </c:numRef>
          </c:val>
          <c:smooth val="0"/>
          <c:extLst>
            <c:ext xmlns:c16="http://schemas.microsoft.com/office/drawing/2014/chart" uri="{C3380CC4-5D6E-409C-BE32-E72D297353CC}">
              <c16:uniqueId val="{00000001-1E47-4033-AE6C-4D50B030A5A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38-418F-A9E3-ED1FA2D94DD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42.47</c:v>
                </c:pt>
                <c:pt idx="3">
                  <c:v>42.4</c:v>
                </c:pt>
                <c:pt idx="4">
                  <c:v>42.28</c:v>
                </c:pt>
              </c:numCache>
            </c:numRef>
          </c:val>
          <c:smooth val="0"/>
          <c:extLst>
            <c:ext xmlns:c16="http://schemas.microsoft.com/office/drawing/2014/chart" uri="{C3380CC4-5D6E-409C-BE32-E72D297353CC}">
              <c16:uniqueId val="{00000001-E138-418F-A9E3-ED1FA2D94DD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86.75</c:v>
                </c:pt>
                <c:pt idx="3">
                  <c:v>88.51</c:v>
                </c:pt>
                <c:pt idx="4">
                  <c:v>91.11</c:v>
                </c:pt>
              </c:numCache>
            </c:numRef>
          </c:val>
          <c:extLst>
            <c:ext xmlns:c16="http://schemas.microsoft.com/office/drawing/2014/chart" uri="{C3380CC4-5D6E-409C-BE32-E72D297353CC}">
              <c16:uniqueId val="{00000000-B34D-41A0-A5CD-7B038D43482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83.75</c:v>
                </c:pt>
                <c:pt idx="3">
                  <c:v>84.19</c:v>
                </c:pt>
                <c:pt idx="4">
                  <c:v>84.34</c:v>
                </c:pt>
              </c:numCache>
            </c:numRef>
          </c:val>
          <c:smooth val="0"/>
          <c:extLst>
            <c:ext xmlns:c16="http://schemas.microsoft.com/office/drawing/2014/chart" uri="{C3380CC4-5D6E-409C-BE32-E72D297353CC}">
              <c16:uniqueId val="{00000001-B34D-41A0-A5CD-7B038D43482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169.66</c:v>
                </c:pt>
                <c:pt idx="3">
                  <c:v>140.19999999999999</c:v>
                </c:pt>
                <c:pt idx="4">
                  <c:v>140.76</c:v>
                </c:pt>
              </c:numCache>
            </c:numRef>
          </c:val>
          <c:extLst>
            <c:ext xmlns:c16="http://schemas.microsoft.com/office/drawing/2014/chart" uri="{C3380CC4-5D6E-409C-BE32-E72D297353CC}">
              <c16:uniqueId val="{00000000-EF0A-4C25-B08F-BF2DCB26B08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102.73</c:v>
                </c:pt>
                <c:pt idx="3">
                  <c:v>105.78</c:v>
                </c:pt>
                <c:pt idx="4">
                  <c:v>106.09</c:v>
                </c:pt>
              </c:numCache>
            </c:numRef>
          </c:val>
          <c:smooth val="0"/>
          <c:extLst>
            <c:ext xmlns:c16="http://schemas.microsoft.com/office/drawing/2014/chart" uri="{C3380CC4-5D6E-409C-BE32-E72D297353CC}">
              <c16:uniqueId val="{00000001-EF0A-4C25-B08F-BF2DCB26B08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2.27</c:v>
                </c:pt>
                <c:pt idx="3">
                  <c:v>6.33</c:v>
                </c:pt>
                <c:pt idx="4">
                  <c:v>6.35</c:v>
                </c:pt>
              </c:numCache>
            </c:numRef>
          </c:val>
          <c:extLst>
            <c:ext xmlns:c16="http://schemas.microsoft.com/office/drawing/2014/chart" uri="{C3380CC4-5D6E-409C-BE32-E72D297353CC}">
              <c16:uniqueId val="{00000000-2138-4511-A512-8999F3E1DB4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21.36</c:v>
                </c:pt>
                <c:pt idx="4">
                  <c:v>22.79</c:v>
                </c:pt>
              </c:numCache>
            </c:numRef>
          </c:val>
          <c:smooth val="0"/>
          <c:extLst>
            <c:ext xmlns:c16="http://schemas.microsoft.com/office/drawing/2014/chart" uri="{C3380CC4-5D6E-409C-BE32-E72D297353CC}">
              <c16:uniqueId val="{00000001-2138-4511-A512-8999F3E1DB4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4ED-40B1-8A92-ED485281764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8.6199999999999992</c:v>
                </c:pt>
                <c:pt idx="3">
                  <c:v>0.01</c:v>
                </c:pt>
                <c:pt idx="4">
                  <c:v>0.01</c:v>
                </c:pt>
              </c:numCache>
            </c:numRef>
          </c:val>
          <c:smooth val="0"/>
          <c:extLst>
            <c:ext xmlns:c16="http://schemas.microsoft.com/office/drawing/2014/chart" uri="{C3380CC4-5D6E-409C-BE32-E72D297353CC}">
              <c16:uniqueId val="{00000001-D4ED-40B1-8A92-ED485281764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E47-47BD-8DDE-7BA7AAB8567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94.97</c:v>
                </c:pt>
                <c:pt idx="3">
                  <c:v>63.96</c:v>
                </c:pt>
                <c:pt idx="4">
                  <c:v>69.42</c:v>
                </c:pt>
              </c:numCache>
            </c:numRef>
          </c:val>
          <c:smooth val="0"/>
          <c:extLst>
            <c:ext xmlns:c16="http://schemas.microsoft.com/office/drawing/2014/chart" uri="{C3380CC4-5D6E-409C-BE32-E72D297353CC}">
              <c16:uniqueId val="{00000001-0E47-47BD-8DDE-7BA7AAB8567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50.83</c:v>
                </c:pt>
                <c:pt idx="3">
                  <c:v>117.63</c:v>
                </c:pt>
                <c:pt idx="4">
                  <c:v>73.650000000000006</c:v>
                </c:pt>
              </c:numCache>
            </c:numRef>
          </c:val>
          <c:extLst>
            <c:ext xmlns:c16="http://schemas.microsoft.com/office/drawing/2014/chart" uri="{C3380CC4-5D6E-409C-BE32-E72D297353CC}">
              <c16:uniqueId val="{00000000-8254-4ADF-808B-6A15DC687C7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47.72</c:v>
                </c:pt>
                <c:pt idx="3">
                  <c:v>44.24</c:v>
                </c:pt>
                <c:pt idx="4">
                  <c:v>43.07</c:v>
                </c:pt>
              </c:numCache>
            </c:numRef>
          </c:val>
          <c:smooth val="0"/>
          <c:extLst>
            <c:ext xmlns:c16="http://schemas.microsoft.com/office/drawing/2014/chart" uri="{C3380CC4-5D6E-409C-BE32-E72D297353CC}">
              <c16:uniqueId val="{00000001-8254-4ADF-808B-6A15DC687C7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1794.06</c:v>
                </c:pt>
                <c:pt idx="3">
                  <c:v>1759.83</c:v>
                </c:pt>
                <c:pt idx="4">
                  <c:v>1785.93</c:v>
                </c:pt>
              </c:numCache>
            </c:numRef>
          </c:val>
          <c:extLst>
            <c:ext xmlns:c16="http://schemas.microsoft.com/office/drawing/2014/chart" uri="{C3380CC4-5D6E-409C-BE32-E72D297353CC}">
              <c16:uniqueId val="{00000000-8F00-4646-8309-84F0E18C6F2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1206.79</c:v>
                </c:pt>
                <c:pt idx="3">
                  <c:v>1258.43</c:v>
                </c:pt>
                <c:pt idx="4">
                  <c:v>1163.75</c:v>
                </c:pt>
              </c:numCache>
            </c:numRef>
          </c:val>
          <c:smooth val="0"/>
          <c:extLst>
            <c:ext xmlns:c16="http://schemas.microsoft.com/office/drawing/2014/chart" uri="{C3380CC4-5D6E-409C-BE32-E72D297353CC}">
              <c16:uniqueId val="{00000001-8F00-4646-8309-84F0E18C6F2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85.01</c:v>
                </c:pt>
                <c:pt idx="3">
                  <c:v>83.1</c:v>
                </c:pt>
                <c:pt idx="4">
                  <c:v>84.72</c:v>
                </c:pt>
              </c:numCache>
            </c:numRef>
          </c:val>
          <c:extLst>
            <c:ext xmlns:c16="http://schemas.microsoft.com/office/drawing/2014/chart" uri="{C3380CC4-5D6E-409C-BE32-E72D297353CC}">
              <c16:uniqueId val="{00000000-5886-4427-9860-67E86A4792D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71.84</c:v>
                </c:pt>
                <c:pt idx="3">
                  <c:v>73.36</c:v>
                </c:pt>
                <c:pt idx="4">
                  <c:v>72.599999999999994</c:v>
                </c:pt>
              </c:numCache>
            </c:numRef>
          </c:val>
          <c:smooth val="0"/>
          <c:extLst>
            <c:ext xmlns:c16="http://schemas.microsoft.com/office/drawing/2014/chart" uri="{C3380CC4-5D6E-409C-BE32-E72D297353CC}">
              <c16:uniqueId val="{00000001-5886-4427-9860-67E86A4792D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150</c:v>
                </c:pt>
                <c:pt idx="3">
                  <c:v>150</c:v>
                </c:pt>
                <c:pt idx="4">
                  <c:v>150</c:v>
                </c:pt>
              </c:numCache>
            </c:numRef>
          </c:val>
          <c:extLst>
            <c:ext xmlns:c16="http://schemas.microsoft.com/office/drawing/2014/chart" uri="{C3380CC4-5D6E-409C-BE32-E72D297353CC}">
              <c16:uniqueId val="{00000000-642A-49DB-8FB2-647A237D2F9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228.47</c:v>
                </c:pt>
                <c:pt idx="3">
                  <c:v>224.88</c:v>
                </c:pt>
                <c:pt idx="4">
                  <c:v>228.64</c:v>
                </c:pt>
              </c:numCache>
            </c:numRef>
          </c:val>
          <c:smooth val="0"/>
          <c:extLst>
            <c:ext xmlns:c16="http://schemas.microsoft.com/office/drawing/2014/chart" uri="{C3380CC4-5D6E-409C-BE32-E72D297353CC}">
              <c16:uniqueId val="{00000001-642A-49DB-8FB2-647A237D2F9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【105.35】</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【63.89】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【44.07】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【1,201.79】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【85.24】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【42.57】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【216.39】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【75.31】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【25.87】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【0.01】</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【0.15】</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2" sqref="B2:BZ4"/>
    </sheetView>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栃木県　さくら市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3</v>
      </c>
      <c r="C7" s="30"/>
      <c r="D7" s="30"/>
      <c r="E7" s="30"/>
      <c r="F7" s="30"/>
      <c r="G7" s="30"/>
      <c r="H7" s="30"/>
      <c r="I7" s="30" t="s">
        <v>13</v>
      </c>
      <c r="J7" s="30"/>
      <c r="K7" s="30"/>
      <c r="L7" s="30"/>
      <c r="M7" s="30"/>
      <c r="N7" s="30"/>
      <c r="O7" s="30"/>
      <c r="P7" s="30" t="s">
        <v>4</v>
      </c>
      <c r="Q7" s="30"/>
      <c r="R7" s="30"/>
      <c r="S7" s="30"/>
      <c r="T7" s="30"/>
      <c r="U7" s="30"/>
      <c r="V7" s="30"/>
      <c r="W7" s="30" t="s">
        <v>16</v>
      </c>
      <c r="X7" s="30"/>
      <c r="Y7" s="30"/>
      <c r="Z7" s="30"/>
      <c r="AA7" s="30"/>
      <c r="AB7" s="30"/>
      <c r="AC7" s="30"/>
      <c r="AD7" s="30" t="s">
        <v>8</v>
      </c>
      <c r="AE7" s="30"/>
      <c r="AF7" s="30"/>
      <c r="AG7" s="30"/>
      <c r="AH7" s="30"/>
      <c r="AI7" s="30"/>
      <c r="AJ7" s="30"/>
      <c r="AK7" s="3"/>
      <c r="AL7" s="30" t="s">
        <v>18</v>
      </c>
      <c r="AM7" s="30"/>
      <c r="AN7" s="30"/>
      <c r="AO7" s="30"/>
      <c r="AP7" s="30"/>
      <c r="AQ7" s="30"/>
      <c r="AR7" s="30"/>
      <c r="AS7" s="30"/>
      <c r="AT7" s="30" t="s">
        <v>9</v>
      </c>
      <c r="AU7" s="30"/>
      <c r="AV7" s="30"/>
      <c r="AW7" s="30"/>
      <c r="AX7" s="30"/>
      <c r="AY7" s="30"/>
      <c r="AZ7" s="30"/>
      <c r="BA7" s="30"/>
      <c r="BB7" s="30" t="s">
        <v>19</v>
      </c>
      <c r="BC7" s="30"/>
      <c r="BD7" s="30"/>
      <c r="BE7" s="30"/>
      <c r="BF7" s="30"/>
      <c r="BG7" s="30"/>
      <c r="BH7" s="30"/>
      <c r="BI7" s="30"/>
      <c r="BJ7" s="3"/>
      <c r="BK7" s="3"/>
      <c r="BL7" s="31" t="s">
        <v>20</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44006</v>
      </c>
      <c r="AM8" s="36"/>
      <c r="AN8" s="36"/>
      <c r="AO8" s="36"/>
      <c r="AP8" s="36"/>
      <c r="AQ8" s="36"/>
      <c r="AR8" s="36"/>
      <c r="AS8" s="36"/>
      <c r="AT8" s="37">
        <f>データ!T6</f>
        <v>125.63</v>
      </c>
      <c r="AU8" s="37"/>
      <c r="AV8" s="37"/>
      <c r="AW8" s="37"/>
      <c r="AX8" s="37"/>
      <c r="AY8" s="37"/>
      <c r="AZ8" s="37"/>
      <c r="BA8" s="37"/>
      <c r="BB8" s="37">
        <f>データ!U6</f>
        <v>350.28</v>
      </c>
      <c r="BC8" s="37"/>
      <c r="BD8" s="37"/>
      <c r="BE8" s="37"/>
      <c r="BF8" s="37"/>
      <c r="BG8" s="37"/>
      <c r="BH8" s="37"/>
      <c r="BI8" s="37"/>
      <c r="BJ8" s="3"/>
      <c r="BK8" s="3"/>
      <c r="BL8" s="38" t="s">
        <v>15</v>
      </c>
      <c r="BM8" s="39"/>
      <c r="BN8" s="40" t="s">
        <v>22</v>
      </c>
      <c r="BO8" s="40"/>
      <c r="BP8" s="40"/>
      <c r="BQ8" s="40"/>
      <c r="BR8" s="40"/>
      <c r="BS8" s="40"/>
      <c r="BT8" s="40"/>
      <c r="BU8" s="40"/>
      <c r="BV8" s="40"/>
      <c r="BW8" s="40"/>
      <c r="BX8" s="40"/>
      <c r="BY8" s="41"/>
    </row>
    <row r="9" spans="1:78" ht="18.75" customHeight="1" x14ac:dyDescent="0.2">
      <c r="A9" s="2"/>
      <c r="B9" s="30" t="s">
        <v>23</v>
      </c>
      <c r="C9" s="30"/>
      <c r="D9" s="30"/>
      <c r="E9" s="30"/>
      <c r="F9" s="30"/>
      <c r="G9" s="30"/>
      <c r="H9" s="30"/>
      <c r="I9" s="30" t="s">
        <v>25</v>
      </c>
      <c r="J9" s="30"/>
      <c r="K9" s="30"/>
      <c r="L9" s="30"/>
      <c r="M9" s="30"/>
      <c r="N9" s="30"/>
      <c r="O9" s="30"/>
      <c r="P9" s="30" t="s">
        <v>26</v>
      </c>
      <c r="Q9" s="30"/>
      <c r="R9" s="30"/>
      <c r="S9" s="30"/>
      <c r="T9" s="30"/>
      <c r="U9" s="30"/>
      <c r="V9" s="30"/>
      <c r="W9" s="30" t="s">
        <v>29</v>
      </c>
      <c r="X9" s="30"/>
      <c r="Y9" s="30"/>
      <c r="Z9" s="30"/>
      <c r="AA9" s="30"/>
      <c r="AB9" s="30"/>
      <c r="AC9" s="30"/>
      <c r="AD9" s="30" t="s">
        <v>24</v>
      </c>
      <c r="AE9" s="30"/>
      <c r="AF9" s="30"/>
      <c r="AG9" s="30"/>
      <c r="AH9" s="30"/>
      <c r="AI9" s="30"/>
      <c r="AJ9" s="30"/>
      <c r="AK9" s="3"/>
      <c r="AL9" s="30" t="s">
        <v>31</v>
      </c>
      <c r="AM9" s="30"/>
      <c r="AN9" s="30"/>
      <c r="AO9" s="30"/>
      <c r="AP9" s="30"/>
      <c r="AQ9" s="30"/>
      <c r="AR9" s="30"/>
      <c r="AS9" s="30"/>
      <c r="AT9" s="30" t="s">
        <v>32</v>
      </c>
      <c r="AU9" s="30"/>
      <c r="AV9" s="30"/>
      <c r="AW9" s="30"/>
      <c r="AX9" s="30"/>
      <c r="AY9" s="30"/>
      <c r="AZ9" s="30"/>
      <c r="BA9" s="30"/>
      <c r="BB9" s="30" t="s">
        <v>33</v>
      </c>
      <c r="BC9" s="30"/>
      <c r="BD9" s="30"/>
      <c r="BE9" s="30"/>
      <c r="BF9" s="30"/>
      <c r="BG9" s="30"/>
      <c r="BH9" s="30"/>
      <c r="BI9" s="30"/>
      <c r="BJ9" s="3"/>
      <c r="BK9" s="3"/>
      <c r="BL9" s="42" t="s">
        <v>36</v>
      </c>
      <c r="BM9" s="43"/>
      <c r="BN9" s="44" t="s">
        <v>37</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f>データ!O6</f>
        <v>50.65</v>
      </c>
      <c r="J10" s="37"/>
      <c r="K10" s="37"/>
      <c r="L10" s="37"/>
      <c r="M10" s="37"/>
      <c r="N10" s="37"/>
      <c r="O10" s="37"/>
      <c r="P10" s="37">
        <f>データ!P6</f>
        <v>13.59</v>
      </c>
      <c r="Q10" s="37"/>
      <c r="R10" s="37"/>
      <c r="S10" s="37"/>
      <c r="T10" s="37"/>
      <c r="U10" s="37"/>
      <c r="V10" s="37"/>
      <c r="W10" s="37">
        <f>データ!Q6</f>
        <v>96.73</v>
      </c>
      <c r="X10" s="37"/>
      <c r="Y10" s="37"/>
      <c r="Z10" s="37"/>
      <c r="AA10" s="37"/>
      <c r="AB10" s="37"/>
      <c r="AC10" s="37"/>
      <c r="AD10" s="36">
        <f>データ!R6</f>
        <v>2530</v>
      </c>
      <c r="AE10" s="36"/>
      <c r="AF10" s="36"/>
      <c r="AG10" s="36"/>
      <c r="AH10" s="36"/>
      <c r="AI10" s="36"/>
      <c r="AJ10" s="36"/>
      <c r="AK10" s="2"/>
      <c r="AL10" s="36">
        <f>データ!V6</f>
        <v>5960</v>
      </c>
      <c r="AM10" s="36"/>
      <c r="AN10" s="36"/>
      <c r="AO10" s="36"/>
      <c r="AP10" s="36"/>
      <c r="AQ10" s="36"/>
      <c r="AR10" s="36"/>
      <c r="AS10" s="36"/>
      <c r="AT10" s="37">
        <f>データ!W6</f>
        <v>1.62</v>
      </c>
      <c r="AU10" s="37"/>
      <c r="AV10" s="37"/>
      <c r="AW10" s="37"/>
      <c r="AX10" s="37"/>
      <c r="AY10" s="37"/>
      <c r="AZ10" s="37"/>
      <c r="BA10" s="37"/>
      <c r="BB10" s="37">
        <f>データ!X6</f>
        <v>3679.01</v>
      </c>
      <c r="BC10" s="37"/>
      <c r="BD10" s="37"/>
      <c r="BE10" s="37"/>
      <c r="BF10" s="37"/>
      <c r="BG10" s="37"/>
      <c r="BH10" s="37"/>
      <c r="BI10" s="37"/>
      <c r="BJ10" s="2"/>
      <c r="BK10" s="2"/>
      <c r="BL10" s="46" t="s">
        <v>39</v>
      </c>
      <c r="BM10" s="47"/>
      <c r="BN10" s="48" t="s">
        <v>7</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40</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28</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41</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113</v>
      </c>
      <c r="BM16" s="67"/>
      <c r="BN16" s="67"/>
      <c r="BO16" s="67"/>
      <c r="BP16" s="67"/>
      <c r="BQ16" s="67"/>
      <c r="BR16" s="67"/>
      <c r="BS16" s="67"/>
      <c r="BT16" s="67"/>
      <c r="BU16" s="67"/>
      <c r="BV16" s="67"/>
      <c r="BW16" s="67"/>
      <c r="BX16" s="67"/>
      <c r="BY16" s="67"/>
      <c r="BZ16" s="6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42</v>
      </c>
      <c r="BM45" s="61"/>
      <c r="BN45" s="61"/>
      <c r="BO45" s="61"/>
      <c r="BP45" s="61"/>
      <c r="BQ45" s="61"/>
      <c r="BR45" s="61"/>
      <c r="BS45" s="61"/>
      <c r="BT45" s="61"/>
      <c r="BU45" s="61"/>
      <c r="BV45" s="61"/>
      <c r="BW45" s="61"/>
      <c r="BX45" s="61"/>
      <c r="BY45" s="61"/>
      <c r="BZ45" s="6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60</v>
      </c>
      <c r="BM47" s="67"/>
      <c r="BN47" s="67"/>
      <c r="BO47" s="67"/>
      <c r="BP47" s="67"/>
      <c r="BQ47" s="67"/>
      <c r="BR47" s="67"/>
      <c r="BS47" s="67"/>
      <c r="BT47" s="67"/>
      <c r="BU47" s="67"/>
      <c r="BV47" s="67"/>
      <c r="BW47" s="67"/>
      <c r="BX47" s="67"/>
      <c r="BY47" s="67"/>
      <c r="BZ47" s="6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2">
      <c r="A60" s="2"/>
      <c r="B60" s="57" t="s">
        <v>10</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11</v>
      </c>
      <c r="BM64" s="61"/>
      <c r="BN64" s="61"/>
      <c r="BO64" s="61"/>
      <c r="BP64" s="61"/>
      <c r="BQ64" s="61"/>
      <c r="BR64" s="61"/>
      <c r="BS64" s="61"/>
      <c r="BT64" s="61"/>
      <c r="BU64" s="61"/>
      <c r="BV64" s="61"/>
      <c r="BW64" s="61"/>
      <c r="BX64" s="61"/>
      <c r="BY64" s="61"/>
      <c r="BZ64" s="6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114</v>
      </c>
      <c r="BM66" s="67"/>
      <c r="BN66" s="67"/>
      <c r="BO66" s="67"/>
      <c r="BP66" s="67"/>
      <c r="BQ66" s="67"/>
      <c r="BR66" s="67"/>
      <c r="BS66" s="67"/>
      <c r="BT66" s="67"/>
      <c r="BU66" s="67"/>
      <c r="BV66" s="67"/>
      <c r="BW66" s="67"/>
      <c r="BX66" s="67"/>
      <c r="BY66" s="67"/>
      <c r="BZ66" s="6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2">
      <c r="C83" s="50" t="s">
        <v>44</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6" t="s">
        <v>45</v>
      </c>
      <c r="C84" s="6"/>
      <c r="D84" s="6"/>
      <c r="E84" s="6" t="s">
        <v>46</v>
      </c>
      <c r="F84" s="6" t="s">
        <v>48</v>
      </c>
      <c r="G84" s="6" t="s">
        <v>49</v>
      </c>
      <c r="H84" s="6" t="s">
        <v>43</v>
      </c>
      <c r="I84" s="6" t="s">
        <v>12</v>
      </c>
      <c r="J84" s="6" t="s">
        <v>50</v>
      </c>
      <c r="K84" s="6" t="s">
        <v>51</v>
      </c>
      <c r="L84" s="6" t="s">
        <v>34</v>
      </c>
      <c r="M84" s="6" t="s">
        <v>38</v>
      </c>
      <c r="N84" s="6" t="s">
        <v>52</v>
      </c>
      <c r="O84" s="6" t="s">
        <v>54</v>
      </c>
    </row>
    <row r="85" spans="1:78" hidden="1" x14ac:dyDescent="0.2">
      <c r="B85" s="6"/>
      <c r="C85" s="6"/>
      <c r="D85" s="6"/>
      <c r="E85" s="6" t="str">
        <f>データ!AI6</f>
        <v>【105.35】</v>
      </c>
      <c r="F85" s="6" t="str">
        <f>データ!AT6</f>
        <v>【63.89】</v>
      </c>
      <c r="G85" s="6" t="str">
        <f>データ!BE6</f>
        <v>【44.07】</v>
      </c>
      <c r="H85" s="6" t="str">
        <f>データ!BP6</f>
        <v>【1,201.79】</v>
      </c>
      <c r="I85" s="6" t="str">
        <f>データ!CA6</f>
        <v>【75.31】</v>
      </c>
      <c r="J85" s="6" t="str">
        <f>データ!CL6</f>
        <v>【216.39】</v>
      </c>
      <c r="K85" s="6" t="str">
        <f>データ!CW6</f>
        <v>【42.57】</v>
      </c>
      <c r="L85" s="6" t="str">
        <f>データ!DH6</f>
        <v>【85.24】</v>
      </c>
      <c r="M85" s="6" t="str">
        <f>データ!DS6</f>
        <v>【25.87】</v>
      </c>
      <c r="N85" s="6" t="str">
        <f>データ!ED6</f>
        <v>【0.01】</v>
      </c>
      <c r="O85" s="6" t="str">
        <f>データ!EO6</f>
        <v>【0.15】</v>
      </c>
    </row>
  </sheetData>
  <sheetProtection algorithmName="SHA-512" hashValue="O3V73cNLg97W2Xt1hJbMJCzaT3CslSWBgDMj1Z6hhRl0/eK5zgCU3ew05jpjIywwEwRF6mjdSjjjqHrdRC0GtA==" saltValue="Wl0Q2mAJAlYzvNglaKCbG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14" t="s">
        <v>57</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21</v>
      </c>
      <c r="B3" s="16" t="s">
        <v>35</v>
      </c>
      <c r="C3" s="16" t="s">
        <v>59</v>
      </c>
      <c r="D3" s="16" t="s">
        <v>61</v>
      </c>
      <c r="E3" s="16" t="s">
        <v>6</v>
      </c>
      <c r="F3" s="16" t="s">
        <v>5</v>
      </c>
      <c r="G3" s="16" t="s">
        <v>27</v>
      </c>
      <c r="H3" s="74" t="s">
        <v>62</v>
      </c>
      <c r="I3" s="75"/>
      <c r="J3" s="75"/>
      <c r="K3" s="75"/>
      <c r="L3" s="75"/>
      <c r="M3" s="75"/>
      <c r="N3" s="75"/>
      <c r="O3" s="75"/>
      <c r="P3" s="75"/>
      <c r="Q3" s="75"/>
      <c r="R3" s="75"/>
      <c r="S3" s="75"/>
      <c r="T3" s="75"/>
      <c r="U3" s="75"/>
      <c r="V3" s="75"/>
      <c r="W3" s="75"/>
      <c r="X3" s="76"/>
      <c r="Y3" s="72" t="s">
        <v>55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10</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
      <c r="A4" s="14" t="s">
        <v>63</v>
      </c>
      <c r="B4" s="17"/>
      <c r="C4" s="17"/>
      <c r="D4" s="17"/>
      <c r="E4" s="17"/>
      <c r="F4" s="17"/>
      <c r="G4" s="17"/>
      <c r="H4" s="77"/>
      <c r="I4" s="78"/>
      <c r="J4" s="78"/>
      <c r="K4" s="78"/>
      <c r="L4" s="78"/>
      <c r="M4" s="78"/>
      <c r="N4" s="78"/>
      <c r="O4" s="78"/>
      <c r="P4" s="78"/>
      <c r="Q4" s="78"/>
      <c r="R4" s="78"/>
      <c r="S4" s="78"/>
      <c r="T4" s="78"/>
      <c r="U4" s="78"/>
      <c r="V4" s="78"/>
      <c r="W4" s="78"/>
      <c r="X4" s="79"/>
      <c r="Y4" s="73" t="s">
        <v>53</v>
      </c>
      <c r="Z4" s="73"/>
      <c r="AA4" s="73"/>
      <c r="AB4" s="73"/>
      <c r="AC4" s="73"/>
      <c r="AD4" s="73"/>
      <c r="AE4" s="73"/>
      <c r="AF4" s="73"/>
      <c r="AG4" s="73"/>
      <c r="AH4" s="73"/>
      <c r="AI4" s="73"/>
      <c r="AJ4" s="73" t="s">
        <v>47</v>
      </c>
      <c r="AK4" s="73"/>
      <c r="AL4" s="73"/>
      <c r="AM4" s="73"/>
      <c r="AN4" s="73"/>
      <c r="AO4" s="73"/>
      <c r="AP4" s="73"/>
      <c r="AQ4" s="73"/>
      <c r="AR4" s="73"/>
      <c r="AS4" s="73"/>
      <c r="AT4" s="73"/>
      <c r="AU4" s="73" t="s">
        <v>30</v>
      </c>
      <c r="AV4" s="73"/>
      <c r="AW4" s="73"/>
      <c r="AX4" s="73"/>
      <c r="AY4" s="73"/>
      <c r="AZ4" s="73"/>
      <c r="BA4" s="73"/>
      <c r="BB4" s="73"/>
      <c r="BC4" s="73"/>
      <c r="BD4" s="73"/>
      <c r="BE4" s="73"/>
      <c r="BF4" s="73" t="s">
        <v>65</v>
      </c>
      <c r="BG4" s="73"/>
      <c r="BH4" s="73"/>
      <c r="BI4" s="73"/>
      <c r="BJ4" s="73"/>
      <c r="BK4" s="73"/>
      <c r="BL4" s="73"/>
      <c r="BM4" s="73"/>
      <c r="BN4" s="73"/>
      <c r="BO4" s="73"/>
      <c r="BP4" s="73"/>
      <c r="BQ4" s="73" t="s">
        <v>17</v>
      </c>
      <c r="BR4" s="73"/>
      <c r="BS4" s="73"/>
      <c r="BT4" s="73"/>
      <c r="BU4" s="73"/>
      <c r="BV4" s="73"/>
      <c r="BW4" s="73"/>
      <c r="BX4" s="73"/>
      <c r="BY4" s="73"/>
      <c r="BZ4" s="73"/>
      <c r="CA4" s="73"/>
      <c r="CB4" s="73" t="s">
        <v>64</v>
      </c>
      <c r="CC4" s="73"/>
      <c r="CD4" s="73"/>
      <c r="CE4" s="73"/>
      <c r="CF4" s="73"/>
      <c r="CG4" s="73"/>
      <c r="CH4" s="73"/>
      <c r="CI4" s="73"/>
      <c r="CJ4" s="73"/>
      <c r="CK4" s="73"/>
      <c r="CL4" s="73"/>
      <c r="CM4" s="73" t="s">
        <v>0</v>
      </c>
      <c r="CN4" s="73"/>
      <c r="CO4" s="73"/>
      <c r="CP4" s="73"/>
      <c r="CQ4" s="73"/>
      <c r="CR4" s="73"/>
      <c r="CS4" s="73"/>
      <c r="CT4" s="73"/>
      <c r="CU4" s="73"/>
      <c r="CV4" s="73"/>
      <c r="CW4" s="73"/>
      <c r="CX4" s="73" t="s">
        <v>66</v>
      </c>
      <c r="CY4" s="73"/>
      <c r="CZ4" s="73"/>
      <c r="DA4" s="73"/>
      <c r="DB4" s="73"/>
      <c r="DC4" s="73"/>
      <c r="DD4" s="73"/>
      <c r="DE4" s="73"/>
      <c r="DF4" s="73"/>
      <c r="DG4" s="73"/>
      <c r="DH4" s="73"/>
      <c r="DI4" s="73" t="s">
        <v>67</v>
      </c>
      <c r="DJ4" s="73"/>
      <c r="DK4" s="73"/>
      <c r="DL4" s="73"/>
      <c r="DM4" s="73"/>
      <c r="DN4" s="73"/>
      <c r="DO4" s="73"/>
      <c r="DP4" s="73"/>
      <c r="DQ4" s="73"/>
      <c r="DR4" s="73"/>
      <c r="DS4" s="73"/>
      <c r="DT4" s="73" t="s">
        <v>68</v>
      </c>
      <c r="DU4" s="73"/>
      <c r="DV4" s="73"/>
      <c r="DW4" s="73"/>
      <c r="DX4" s="73"/>
      <c r="DY4" s="73"/>
      <c r="DZ4" s="73"/>
      <c r="EA4" s="73"/>
      <c r="EB4" s="73"/>
      <c r="EC4" s="73"/>
      <c r="ED4" s="73"/>
      <c r="EE4" s="73" t="s">
        <v>69</v>
      </c>
      <c r="EF4" s="73"/>
      <c r="EG4" s="73"/>
      <c r="EH4" s="73"/>
      <c r="EI4" s="73"/>
      <c r="EJ4" s="73"/>
      <c r="EK4" s="73"/>
      <c r="EL4" s="73"/>
      <c r="EM4" s="73"/>
      <c r="EN4" s="73"/>
      <c r="EO4" s="73"/>
    </row>
    <row r="5" spans="1:148" x14ac:dyDescent="0.2">
      <c r="A5" s="14" t="s">
        <v>70</v>
      </c>
      <c r="B5" s="18"/>
      <c r="C5" s="18"/>
      <c r="D5" s="18"/>
      <c r="E5" s="18"/>
      <c r="F5" s="18"/>
      <c r="G5" s="18"/>
      <c r="H5" s="23" t="s">
        <v>58</v>
      </c>
      <c r="I5" s="23" t="s">
        <v>71</v>
      </c>
      <c r="J5" s="23" t="s">
        <v>72</v>
      </c>
      <c r="K5" s="23" t="s">
        <v>73</v>
      </c>
      <c r="L5" s="23" t="s">
        <v>74</v>
      </c>
      <c r="M5" s="23" t="s">
        <v>8</v>
      </c>
      <c r="N5" s="23" t="s">
        <v>75</v>
      </c>
      <c r="O5" s="23" t="s">
        <v>76</v>
      </c>
      <c r="P5" s="23" t="s">
        <v>77</v>
      </c>
      <c r="Q5" s="23" t="s">
        <v>78</v>
      </c>
      <c r="R5" s="23" t="s">
        <v>79</v>
      </c>
      <c r="S5" s="23" t="s">
        <v>80</v>
      </c>
      <c r="T5" s="23" t="s">
        <v>81</v>
      </c>
      <c r="U5" s="23" t="s">
        <v>1</v>
      </c>
      <c r="V5" s="23" t="s">
        <v>82</v>
      </c>
      <c r="W5" s="23" t="s">
        <v>83</v>
      </c>
      <c r="X5" s="23" t="s">
        <v>84</v>
      </c>
      <c r="Y5" s="23" t="s">
        <v>85</v>
      </c>
      <c r="Z5" s="23" t="s">
        <v>86</v>
      </c>
      <c r="AA5" s="23" t="s">
        <v>87</v>
      </c>
      <c r="AB5" s="23" t="s">
        <v>88</v>
      </c>
      <c r="AC5" s="23" t="s">
        <v>89</v>
      </c>
      <c r="AD5" s="23" t="s">
        <v>90</v>
      </c>
      <c r="AE5" s="23" t="s">
        <v>92</v>
      </c>
      <c r="AF5" s="23" t="s">
        <v>93</v>
      </c>
      <c r="AG5" s="23" t="s">
        <v>94</v>
      </c>
      <c r="AH5" s="23" t="s">
        <v>95</v>
      </c>
      <c r="AI5" s="23" t="s">
        <v>45</v>
      </c>
      <c r="AJ5" s="23" t="s">
        <v>85</v>
      </c>
      <c r="AK5" s="23" t="s">
        <v>86</v>
      </c>
      <c r="AL5" s="23" t="s">
        <v>87</v>
      </c>
      <c r="AM5" s="23" t="s">
        <v>88</v>
      </c>
      <c r="AN5" s="23" t="s">
        <v>89</v>
      </c>
      <c r="AO5" s="23" t="s">
        <v>90</v>
      </c>
      <c r="AP5" s="23" t="s">
        <v>92</v>
      </c>
      <c r="AQ5" s="23" t="s">
        <v>93</v>
      </c>
      <c r="AR5" s="23" t="s">
        <v>94</v>
      </c>
      <c r="AS5" s="23" t="s">
        <v>95</v>
      </c>
      <c r="AT5" s="23" t="s">
        <v>91</v>
      </c>
      <c r="AU5" s="23" t="s">
        <v>85</v>
      </c>
      <c r="AV5" s="23" t="s">
        <v>86</v>
      </c>
      <c r="AW5" s="23" t="s">
        <v>87</v>
      </c>
      <c r="AX5" s="23" t="s">
        <v>88</v>
      </c>
      <c r="AY5" s="23" t="s">
        <v>89</v>
      </c>
      <c r="AZ5" s="23" t="s">
        <v>90</v>
      </c>
      <c r="BA5" s="23" t="s">
        <v>92</v>
      </c>
      <c r="BB5" s="23" t="s">
        <v>93</v>
      </c>
      <c r="BC5" s="23" t="s">
        <v>94</v>
      </c>
      <c r="BD5" s="23" t="s">
        <v>95</v>
      </c>
      <c r="BE5" s="23" t="s">
        <v>91</v>
      </c>
      <c r="BF5" s="23" t="s">
        <v>85</v>
      </c>
      <c r="BG5" s="23" t="s">
        <v>86</v>
      </c>
      <c r="BH5" s="23" t="s">
        <v>87</v>
      </c>
      <c r="BI5" s="23" t="s">
        <v>88</v>
      </c>
      <c r="BJ5" s="23" t="s">
        <v>89</v>
      </c>
      <c r="BK5" s="23" t="s">
        <v>90</v>
      </c>
      <c r="BL5" s="23" t="s">
        <v>92</v>
      </c>
      <c r="BM5" s="23" t="s">
        <v>93</v>
      </c>
      <c r="BN5" s="23" t="s">
        <v>94</v>
      </c>
      <c r="BO5" s="23" t="s">
        <v>95</v>
      </c>
      <c r="BP5" s="23" t="s">
        <v>91</v>
      </c>
      <c r="BQ5" s="23" t="s">
        <v>85</v>
      </c>
      <c r="BR5" s="23" t="s">
        <v>86</v>
      </c>
      <c r="BS5" s="23" t="s">
        <v>87</v>
      </c>
      <c r="BT5" s="23" t="s">
        <v>88</v>
      </c>
      <c r="BU5" s="23" t="s">
        <v>89</v>
      </c>
      <c r="BV5" s="23" t="s">
        <v>90</v>
      </c>
      <c r="BW5" s="23" t="s">
        <v>92</v>
      </c>
      <c r="BX5" s="23" t="s">
        <v>93</v>
      </c>
      <c r="BY5" s="23" t="s">
        <v>94</v>
      </c>
      <c r="BZ5" s="23" t="s">
        <v>95</v>
      </c>
      <c r="CA5" s="23" t="s">
        <v>91</v>
      </c>
      <c r="CB5" s="23" t="s">
        <v>85</v>
      </c>
      <c r="CC5" s="23" t="s">
        <v>86</v>
      </c>
      <c r="CD5" s="23" t="s">
        <v>87</v>
      </c>
      <c r="CE5" s="23" t="s">
        <v>88</v>
      </c>
      <c r="CF5" s="23" t="s">
        <v>89</v>
      </c>
      <c r="CG5" s="23" t="s">
        <v>90</v>
      </c>
      <c r="CH5" s="23" t="s">
        <v>92</v>
      </c>
      <c r="CI5" s="23" t="s">
        <v>93</v>
      </c>
      <c r="CJ5" s="23" t="s">
        <v>94</v>
      </c>
      <c r="CK5" s="23" t="s">
        <v>95</v>
      </c>
      <c r="CL5" s="23" t="s">
        <v>91</v>
      </c>
      <c r="CM5" s="23" t="s">
        <v>85</v>
      </c>
      <c r="CN5" s="23" t="s">
        <v>86</v>
      </c>
      <c r="CO5" s="23" t="s">
        <v>87</v>
      </c>
      <c r="CP5" s="23" t="s">
        <v>88</v>
      </c>
      <c r="CQ5" s="23" t="s">
        <v>89</v>
      </c>
      <c r="CR5" s="23" t="s">
        <v>90</v>
      </c>
      <c r="CS5" s="23" t="s">
        <v>92</v>
      </c>
      <c r="CT5" s="23" t="s">
        <v>93</v>
      </c>
      <c r="CU5" s="23" t="s">
        <v>94</v>
      </c>
      <c r="CV5" s="23" t="s">
        <v>95</v>
      </c>
      <c r="CW5" s="23" t="s">
        <v>91</v>
      </c>
      <c r="CX5" s="23" t="s">
        <v>85</v>
      </c>
      <c r="CY5" s="23" t="s">
        <v>86</v>
      </c>
      <c r="CZ5" s="23" t="s">
        <v>87</v>
      </c>
      <c r="DA5" s="23" t="s">
        <v>88</v>
      </c>
      <c r="DB5" s="23" t="s">
        <v>89</v>
      </c>
      <c r="DC5" s="23" t="s">
        <v>90</v>
      </c>
      <c r="DD5" s="23" t="s">
        <v>92</v>
      </c>
      <c r="DE5" s="23" t="s">
        <v>93</v>
      </c>
      <c r="DF5" s="23" t="s">
        <v>94</v>
      </c>
      <c r="DG5" s="23" t="s">
        <v>95</v>
      </c>
      <c r="DH5" s="23" t="s">
        <v>91</v>
      </c>
      <c r="DI5" s="23" t="s">
        <v>85</v>
      </c>
      <c r="DJ5" s="23" t="s">
        <v>86</v>
      </c>
      <c r="DK5" s="23" t="s">
        <v>87</v>
      </c>
      <c r="DL5" s="23" t="s">
        <v>88</v>
      </c>
      <c r="DM5" s="23" t="s">
        <v>89</v>
      </c>
      <c r="DN5" s="23" t="s">
        <v>90</v>
      </c>
      <c r="DO5" s="23" t="s">
        <v>92</v>
      </c>
      <c r="DP5" s="23" t="s">
        <v>93</v>
      </c>
      <c r="DQ5" s="23" t="s">
        <v>94</v>
      </c>
      <c r="DR5" s="23" t="s">
        <v>95</v>
      </c>
      <c r="DS5" s="23" t="s">
        <v>91</v>
      </c>
      <c r="DT5" s="23" t="s">
        <v>85</v>
      </c>
      <c r="DU5" s="23" t="s">
        <v>86</v>
      </c>
      <c r="DV5" s="23" t="s">
        <v>87</v>
      </c>
      <c r="DW5" s="23" t="s">
        <v>88</v>
      </c>
      <c r="DX5" s="23" t="s">
        <v>89</v>
      </c>
      <c r="DY5" s="23" t="s">
        <v>90</v>
      </c>
      <c r="DZ5" s="23" t="s">
        <v>92</v>
      </c>
      <c r="EA5" s="23" t="s">
        <v>93</v>
      </c>
      <c r="EB5" s="23" t="s">
        <v>94</v>
      </c>
      <c r="EC5" s="23" t="s">
        <v>95</v>
      </c>
      <c r="ED5" s="23" t="s">
        <v>91</v>
      </c>
      <c r="EE5" s="23" t="s">
        <v>85</v>
      </c>
      <c r="EF5" s="23" t="s">
        <v>86</v>
      </c>
      <c r="EG5" s="23" t="s">
        <v>87</v>
      </c>
      <c r="EH5" s="23" t="s">
        <v>88</v>
      </c>
      <c r="EI5" s="23" t="s">
        <v>89</v>
      </c>
      <c r="EJ5" s="23" t="s">
        <v>90</v>
      </c>
      <c r="EK5" s="23" t="s">
        <v>92</v>
      </c>
      <c r="EL5" s="23" t="s">
        <v>93</v>
      </c>
      <c r="EM5" s="23" t="s">
        <v>94</v>
      </c>
      <c r="EN5" s="23" t="s">
        <v>95</v>
      </c>
      <c r="EO5" s="23" t="s">
        <v>91</v>
      </c>
    </row>
    <row r="6" spans="1:148" s="13" customFormat="1" x14ac:dyDescent="0.2">
      <c r="A6" s="14" t="s">
        <v>96</v>
      </c>
      <c r="B6" s="19">
        <f t="shared" ref="B6:X6" si="1">B7</f>
        <v>2021</v>
      </c>
      <c r="C6" s="19">
        <f t="shared" si="1"/>
        <v>92142</v>
      </c>
      <c r="D6" s="19">
        <f t="shared" si="1"/>
        <v>46</v>
      </c>
      <c r="E6" s="19">
        <f t="shared" si="1"/>
        <v>17</v>
      </c>
      <c r="F6" s="19">
        <f t="shared" si="1"/>
        <v>4</v>
      </c>
      <c r="G6" s="19">
        <f t="shared" si="1"/>
        <v>0</v>
      </c>
      <c r="H6" s="19" t="str">
        <f t="shared" si="1"/>
        <v>栃木県　さくら市</v>
      </c>
      <c r="I6" s="19" t="str">
        <f t="shared" si="1"/>
        <v>法適用</v>
      </c>
      <c r="J6" s="19" t="str">
        <f t="shared" si="1"/>
        <v>下水道事業</v>
      </c>
      <c r="K6" s="19" t="str">
        <f t="shared" si="1"/>
        <v>特定環境保全公共下水道</v>
      </c>
      <c r="L6" s="19" t="str">
        <f t="shared" si="1"/>
        <v>D2</v>
      </c>
      <c r="M6" s="19" t="str">
        <f t="shared" si="1"/>
        <v>非設置</v>
      </c>
      <c r="N6" s="24" t="str">
        <f t="shared" si="1"/>
        <v>-</v>
      </c>
      <c r="O6" s="24">
        <f t="shared" si="1"/>
        <v>50.65</v>
      </c>
      <c r="P6" s="24">
        <f t="shared" si="1"/>
        <v>13.59</v>
      </c>
      <c r="Q6" s="24">
        <f t="shared" si="1"/>
        <v>96.73</v>
      </c>
      <c r="R6" s="24">
        <f t="shared" si="1"/>
        <v>2530</v>
      </c>
      <c r="S6" s="24">
        <f t="shared" si="1"/>
        <v>44006</v>
      </c>
      <c r="T6" s="24">
        <f t="shared" si="1"/>
        <v>125.63</v>
      </c>
      <c r="U6" s="24">
        <f t="shared" si="1"/>
        <v>350.28</v>
      </c>
      <c r="V6" s="24">
        <f t="shared" si="1"/>
        <v>5960</v>
      </c>
      <c r="W6" s="24">
        <f t="shared" si="1"/>
        <v>1.62</v>
      </c>
      <c r="X6" s="24">
        <f t="shared" si="1"/>
        <v>3679.01</v>
      </c>
      <c r="Y6" s="28" t="str">
        <f t="shared" ref="Y6:AH6" si="2">IF(Y7="",NA(),Y7)</f>
        <v>-</v>
      </c>
      <c r="Z6" s="28" t="str">
        <f t="shared" si="2"/>
        <v>-</v>
      </c>
      <c r="AA6" s="28">
        <f t="shared" si="2"/>
        <v>169.66</v>
      </c>
      <c r="AB6" s="28">
        <f t="shared" si="2"/>
        <v>140.19999999999999</v>
      </c>
      <c r="AC6" s="28">
        <f t="shared" si="2"/>
        <v>140.76</v>
      </c>
      <c r="AD6" s="28" t="str">
        <f t="shared" si="2"/>
        <v>-</v>
      </c>
      <c r="AE6" s="28" t="str">
        <f t="shared" si="2"/>
        <v>-</v>
      </c>
      <c r="AF6" s="28">
        <f t="shared" si="2"/>
        <v>102.73</v>
      </c>
      <c r="AG6" s="28">
        <f t="shared" si="2"/>
        <v>105.78</v>
      </c>
      <c r="AH6" s="28">
        <f t="shared" si="2"/>
        <v>106.09</v>
      </c>
      <c r="AI6" s="24" t="str">
        <f>IF(AI7="","",IF(AI7="-","【-】","【"&amp;SUBSTITUTE(TEXT(AI7,"#,##0.00"),"-","△")&amp;"】"))</f>
        <v>【105.35】</v>
      </c>
      <c r="AJ6" s="28" t="str">
        <f t="shared" ref="AJ6:AS6" si="3">IF(AJ7="",NA(),AJ7)</f>
        <v>-</v>
      </c>
      <c r="AK6" s="28" t="str">
        <f t="shared" si="3"/>
        <v>-</v>
      </c>
      <c r="AL6" s="24">
        <f t="shared" si="3"/>
        <v>0</v>
      </c>
      <c r="AM6" s="24">
        <f t="shared" si="3"/>
        <v>0</v>
      </c>
      <c r="AN6" s="24">
        <f t="shared" si="3"/>
        <v>0</v>
      </c>
      <c r="AO6" s="28" t="str">
        <f t="shared" si="3"/>
        <v>-</v>
      </c>
      <c r="AP6" s="28" t="str">
        <f t="shared" si="3"/>
        <v>-</v>
      </c>
      <c r="AQ6" s="28">
        <f t="shared" si="3"/>
        <v>94.97</v>
      </c>
      <c r="AR6" s="28">
        <f t="shared" si="3"/>
        <v>63.96</v>
      </c>
      <c r="AS6" s="28">
        <f t="shared" si="3"/>
        <v>69.42</v>
      </c>
      <c r="AT6" s="24" t="str">
        <f>IF(AT7="","",IF(AT7="-","【-】","【"&amp;SUBSTITUTE(TEXT(AT7,"#,##0.00"),"-","△")&amp;"】"))</f>
        <v>【63.89】</v>
      </c>
      <c r="AU6" s="28" t="str">
        <f t="shared" ref="AU6:BD6" si="4">IF(AU7="",NA(),AU7)</f>
        <v>-</v>
      </c>
      <c r="AV6" s="28" t="str">
        <f t="shared" si="4"/>
        <v>-</v>
      </c>
      <c r="AW6" s="28">
        <f t="shared" si="4"/>
        <v>50.83</v>
      </c>
      <c r="AX6" s="28">
        <f t="shared" si="4"/>
        <v>117.63</v>
      </c>
      <c r="AY6" s="28">
        <f t="shared" si="4"/>
        <v>73.650000000000006</v>
      </c>
      <c r="AZ6" s="28" t="str">
        <f t="shared" si="4"/>
        <v>-</v>
      </c>
      <c r="BA6" s="28" t="str">
        <f t="shared" si="4"/>
        <v>-</v>
      </c>
      <c r="BB6" s="28">
        <f t="shared" si="4"/>
        <v>47.72</v>
      </c>
      <c r="BC6" s="28">
        <f t="shared" si="4"/>
        <v>44.24</v>
      </c>
      <c r="BD6" s="28">
        <f t="shared" si="4"/>
        <v>43.07</v>
      </c>
      <c r="BE6" s="24" t="str">
        <f>IF(BE7="","",IF(BE7="-","【-】","【"&amp;SUBSTITUTE(TEXT(BE7,"#,##0.00"),"-","△")&amp;"】"))</f>
        <v>【44.07】</v>
      </c>
      <c r="BF6" s="28" t="str">
        <f t="shared" ref="BF6:BO6" si="5">IF(BF7="",NA(),BF7)</f>
        <v>-</v>
      </c>
      <c r="BG6" s="28" t="str">
        <f t="shared" si="5"/>
        <v>-</v>
      </c>
      <c r="BH6" s="28">
        <f t="shared" si="5"/>
        <v>1794.06</v>
      </c>
      <c r="BI6" s="28">
        <f t="shared" si="5"/>
        <v>1759.83</v>
      </c>
      <c r="BJ6" s="28">
        <f t="shared" si="5"/>
        <v>1785.93</v>
      </c>
      <c r="BK6" s="28" t="str">
        <f t="shared" si="5"/>
        <v>-</v>
      </c>
      <c r="BL6" s="28" t="str">
        <f t="shared" si="5"/>
        <v>-</v>
      </c>
      <c r="BM6" s="28">
        <f t="shared" si="5"/>
        <v>1206.79</v>
      </c>
      <c r="BN6" s="28">
        <f t="shared" si="5"/>
        <v>1258.43</v>
      </c>
      <c r="BO6" s="28">
        <f t="shared" si="5"/>
        <v>1163.75</v>
      </c>
      <c r="BP6" s="24" t="str">
        <f>IF(BP7="","",IF(BP7="-","【-】","【"&amp;SUBSTITUTE(TEXT(BP7,"#,##0.00"),"-","△")&amp;"】"))</f>
        <v>【1,201.79】</v>
      </c>
      <c r="BQ6" s="28" t="str">
        <f t="shared" ref="BQ6:BZ6" si="6">IF(BQ7="",NA(),BQ7)</f>
        <v>-</v>
      </c>
      <c r="BR6" s="28" t="str">
        <f t="shared" si="6"/>
        <v>-</v>
      </c>
      <c r="BS6" s="28">
        <f t="shared" si="6"/>
        <v>85.01</v>
      </c>
      <c r="BT6" s="28">
        <f t="shared" si="6"/>
        <v>83.1</v>
      </c>
      <c r="BU6" s="28">
        <f t="shared" si="6"/>
        <v>84.72</v>
      </c>
      <c r="BV6" s="28" t="str">
        <f t="shared" si="6"/>
        <v>-</v>
      </c>
      <c r="BW6" s="28" t="str">
        <f t="shared" si="6"/>
        <v>-</v>
      </c>
      <c r="BX6" s="28">
        <f t="shared" si="6"/>
        <v>71.84</v>
      </c>
      <c r="BY6" s="28">
        <f t="shared" si="6"/>
        <v>73.36</v>
      </c>
      <c r="BZ6" s="28">
        <f t="shared" si="6"/>
        <v>72.599999999999994</v>
      </c>
      <c r="CA6" s="24" t="str">
        <f>IF(CA7="","",IF(CA7="-","【-】","【"&amp;SUBSTITUTE(TEXT(CA7,"#,##0.00"),"-","△")&amp;"】"))</f>
        <v>【75.31】</v>
      </c>
      <c r="CB6" s="28" t="str">
        <f t="shared" ref="CB6:CK6" si="7">IF(CB7="",NA(),CB7)</f>
        <v>-</v>
      </c>
      <c r="CC6" s="28" t="str">
        <f t="shared" si="7"/>
        <v>-</v>
      </c>
      <c r="CD6" s="28">
        <f t="shared" si="7"/>
        <v>150</v>
      </c>
      <c r="CE6" s="28">
        <f t="shared" si="7"/>
        <v>150</v>
      </c>
      <c r="CF6" s="28">
        <f t="shared" si="7"/>
        <v>150</v>
      </c>
      <c r="CG6" s="28" t="str">
        <f t="shared" si="7"/>
        <v>-</v>
      </c>
      <c r="CH6" s="28" t="str">
        <f t="shared" si="7"/>
        <v>-</v>
      </c>
      <c r="CI6" s="28">
        <f t="shared" si="7"/>
        <v>228.47</v>
      </c>
      <c r="CJ6" s="28">
        <f t="shared" si="7"/>
        <v>224.88</v>
      </c>
      <c r="CK6" s="28">
        <f t="shared" si="7"/>
        <v>228.64</v>
      </c>
      <c r="CL6" s="24" t="str">
        <f>IF(CL7="","",IF(CL7="-","【-】","【"&amp;SUBSTITUTE(TEXT(CL7,"#,##0.00"),"-","△")&amp;"】"))</f>
        <v>【216.39】</v>
      </c>
      <c r="CM6" s="28" t="str">
        <f t="shared" ref="CM6:CV6" si="8">IF(CM7="",NA(),CM7)</f>
        <v>-</v>
      </c>
      <c r="CN6" s="28" t="str">
        <f t="shared" si="8"/>
        <v>-</v>
      </c>
      <c r="CO6" s="28" t="str">
        <f t="shared" si="8"/>
        <v>-</v>
      </c>
      <c r="CP6" s="28" t="str">
        <f t="shared" si="8"/>
        <v>-</v>
      </c>
      <c r="CQ6" s="28" t="str">
        <f t="shared" si="8"/>
        <v>-</v>
      </c>
      <c r="CR6" s="28" t="str">
        <f t="shared" si="8"/>
        <v>-</v>
      </c>
      <c r="CS6" s="28" t="str">
        <f t="shared" si="8"/>
        <v>-</v>
      </c>
      <c r="CT6" s="28">
        <f t="shared" si="8"/>
        <v>42.47</v>
      </c>
      <c r="CU6" s="28">
        <f t="shared" si="8"/>
        <v>42.4</v>
      </c>
      <c r="CV6" s="28">
        <f t="shared" si="8"/>
        <v>42.28</v>
      </c>
      <c r="CW6" s="24" t="str">
        <f>IF(CW7="","",IF(CW7="-","【-】","【"&amp;SUBSTITUTE(TEXT(CW7,"#,##0.00"),"-","△")&amp;"】"))</f>
        <v>【42.57】</v>
      </c>
      <c r="CX6" s="28" t="str">
        <f t="shared" ref="CX6:DG6" si="9">IF(CX7="",NA(),CX7)</f>
        <v>-</v>
      </c>
      <c r="CY6" s="28" t="str">
        <f t="shared" si="9"/>
        <v>-</v>
      </c>
      <c r="CZ6" s="28">
        <f t="shared" si="9"/>
        <v>86.75</v>
      </c>
      <c r="DA6" s="28">
        <f t="shared" si="9"/>
        <v>88.51</v>
      </c>
      <c r="DB6" s="28">
        <f t="shared" si="9"/>
        <v>91.11</v>
      </c>
      <c r="DC6" s="28" t="str">
        <f t="shared" si="9"/>
        <v>-</v>
      </c>
      <c r="DD6" s="28" t="str">
        <f t="shared" si="9"/>
        <v>-</v>
      </c>
      <c r="DE6" s="28">
        <f t="shared" si="9"/>
        <v>83.75</v>
      </c>
      <c r="DF6" s="28">
        <f t="shared" si="9"/>
        <v>84.19</v>
      </c>
      <c r="DG6" s="28">
        <f t="shared" si="9"/>
        <v>84.34</v>
      </c>
      <c r="DH6" s="24" t="str">
        <f>IF(DH7="","",IF(DH7="-","【-】","【"&amp;SUBSTITUTE(TEXT(DH7,"#,##0.00"),"-","△")&amp;"】"))</f>
        <v>【85.24】</v>
      </c>
      <c r="DI6" s="28" t="str">
        <f t="shared" ref="DI6:DR6" si="10">IF(DI7="",NA(),DI7)</f>
        <v>-</v>
      </c>
      <c r="DJ6" s="28" t="str">
        <f t="shared" si="10"/>
        <v>-</v>
      </c>
      <c r="DK6" s="28">
        <f t="shared" si="10"/>
        <v>2.27</v>
      </c>
      <c r="DL6" s="28">
        <f t="shared" si="10"/>
        <v>6.33</v>
      </c>
      <c r="DM6" s="28">
        <f t="shared" si="10"/>
        <v>6.35</v>
      </c>
      <c r="DN6" s="28" t="str">
        <f t="shared" si="10"/>
        <v>-</v>
      </c>
      <c r="DO6" s="28" t="str">
        <f t="shared" si="10"/>
        <v>-</v>
      </c>
      <c r="DP6" s="28">
        <f t="shared" si="10"/>
        <v>24.68</v>
      </c>
      <c r="DQ6" s="28">
        <f t="shared" si="10"/>
        <v>21.36</v>
      </c>
      <c r="DR6" s="28">
        <f t="shared" si="10"/>
        <v>22.79</v>
      </c>
      <c r="DS6" s="24" t="str">
        <f>IF(DS7="","",IF(DS7="-","【-】","【"&amp;SUBSTITUTE(TEXT(DS7,"#,##0.00"),"-","△")&amp;"】"))</f>
        <v>【25.87】</v>
      </c>
      <c r="DT6" s="28" t="str">
        <f t="shared" ref="DT6:EC6" si="11">IF(DT7="",NA(),DT7)</f>
        <v>-</v>
      </c>
      <c r="DU6" s="28" t="str">
        <f t="shared" si="11"/>
        <v>-</v>
      </c>
      <c r="DV6" s="24">
        <f t="shared" si="11"/>
        <v>0</v>
      </c>
      <c r="DW6" s="24">
        <f t="shared" si="11"/>
        <v>0</v>
      </c>
      <c r="DX6" s="24">
        <f t="shared" si="11"/>
        <v>0</v>
      </c>
      <c r="DY6" s="28" t="str">
        <f t="shared" si="11"/>
        <v>-</v>
      </c>
      <c r="DZ6" s="28" t="str">
        <f t="shared" si="11"/>
        <v>-</v>
      </c>
      <c r="EA6" s="28">
        <f t="shared" si="11"/>
        <v>8.6199999999999992</v>
      </c>
      <c r="EB6" s="28">
        <f t="shared" si="11"/>
        <v>0.01</v>
      </c>
      <c r="EC6" s="28">
        <f t="shared" si="11"/>
        <v>0.01</v>
      </c>
      <c r="ED6" s="24" t="str">
        <f>IF(ED7="","",IF(ED7="-","【-】","【"&amp;SUBSTITUTE(TEXT(ED7,"#,##0.00"),"-","△")&amp;"】"))</f>
        <v>【0.01】</v>
      </c>
      <c r="EE6" s="28" t="str">
        <f t="shared" ref="EE6:EN6" si="12">IF(EE7="",NA(),EE7)</f>
        <v>-</v>
      </c>
      <c r="EF6" s="28" t="str">
        <f t="shared" si="12"/>
        <v>-</v>
      </c>
      <c r="EG6" s="24">
        <f t="shared" si="12"/>
        <v>0</v>
      </c>
      <c r="EH6" s="24">
        <f t="shared" si="12"/>
        <v>0</v>
      </c>
      <c r="EI6" s="24">
        <f t="shared" si="12"/>
        <v>0</v>
      </c>
      <c r="EJ6" s="28" t="str">
        <f t="shared" si="12"/>
        <v>-</v>
      </c>
      <c r="EK6" s="28" t="str">
        <f t="shared" si="12"/>
        <v>-</v>
      </c>
      <c r="EL6" s="28">
        <f t="shared" si="12"/>
        <v>0.36</v>
      </c>
      <c r="EM6" s="28">
        <f t="shared" si="12"/>
        <v>0.39</v>
      </c>
      <c r="EN6" s="28">
        <f t="shared" si="12"/>
        <v>0.1</v>
      </c>
      <c r="EO6" s="24" t="str">
        <f>IF(EO7="","",IF(EO7="-","【-】","【"&amp;SUBSTITUTE(TEXT(EO7,"#,##0.00"),"-","△")&amp;"】"))</f>
        <v>【0.15】</v>
      </c>
    </row>
    <row r="7" spans="1:148" s="13" customFormat="1" x14ac:dyDescent="0.2">
      <c r="A7" s="14"/>
      <c r="B7" s="20">
        <v>2021</v>
      </c>
      <c r="C7" s="20">
        <v>92142</v>
      </c>
      <c r="D7" s="20">
        <v>46</v>
      </c>
      <c r="E7" s="20">
        <v>17</v>
      </c>
      <c r="F7" s="20">
        <v>4</v>
      </c>
      <c r="G7" s="20">
        <v>0</v>
      </c>
      <c r="H7" s="20" t="s">
        <v>97</v>
      </c>
      <c r="I7" s="20" t="s">
        <v>98</v>
      </c>
      <c r="J7" s="20" t="s">
        <v>99</v>
      </c>
      <c r="K7" s="20" t="s">
        <v>14</v>
      </c>
      <c r="L7" s="20" t="s">
        <v>100</v>
      </c>
      <c r="M7" s="20" t="s">
        <v>101</v>
      </c>
      <c r="N7" s="25" t="s">
        <v>102</v>
      </c>
      <c r="O7" s="25">
        <v>50.65</v>
      </c>
      <c r="P7" s="25">
        <v>13.59</v>
      </c>
      <c r="Q7" s="25">
        <v>96.73</v>
      </c>
      <c r="R7" s="25">
        <v>2530</v>
      </c>
      <c r="S7" s="25">
        <v>44006</v>
      </c>
      <c r="T7" s="25">
        <v>125.63</v>
      </c>
      <c r="U7" s="25">
        <v>350.28</v>
      </c>
      <c r="V7" s="25">
        <v>5960</v>
      </c>
      <c r="W7" s="25">
        <v>1.62</v>
      </c>
      <c r="X7" s="25">
        <v>3679.01</v>
      </c>
      <c r="Y7" s="25" t="s">
        <v>102</v>
      </c>
      <c r="Z7" s="25" t="s">
        <v>102</v>
      </c>
      <c r="AA7" s="25">
        <v>169.66</v>
      </c>
      <c r="AB7" s="25">
        <v>140.19999999999999</v>
      </c>
      <c r="AC7" s="25">
        <v>140.76</v>
      </c>
      <c r="AD7" s="25" t="s">
        <v>102</v>
      </c>
      <c r="AE7" s="25" t="s">
        <v>102</v>
      </c>
      <c r="AF7" s="25">
        <v>102.73</v>
      </c>
      <c r="AG7" s="25">
        <v>105.78</v>
      </c>
      <c r="AH7" s="25">
        <v>106.09</v>
      </c>
      <c r="AI7" s="25">
        <v>105.35</v>
      </c>
      <c r="AJ7" s="25" t="s">
        <v>102</v>
      </c>
      <c r="AK7" s="25" t="s">
        <v>102</v>
      </c>
      <c r="AL7" s="25">
        <v>0</v>
      </c>
      <c r="AM7" s="25">
        <v>0</v>
      </c>
      <c r="AN7" s="25">
        <v>0</v>
      </c>
      <c r="AO7" s="25" t="s">
        <v>102</v>
      </c>
      <c r="AP7" s="25" t="s">
        <v>102</v>
      </c>
      <c r="AQ7" s="25">
        <v>94.97</v>
      </c>
      <c r="AR7" s="25">
        <v>63.96</v>
      </c>
      <c r="AS7" s="25">
        <v>69.42</v>
      </c>
      <c r="AT7" s="25">
        <v>63.89</v>
      </c>
      <c r="AU7" s="25" t="s">
        <v>102</v>
      </c>
      <c r="AV7" s="25" t="s">
        <v>102</v>
      </c>
      <c r="AW7" s="25">
        <v>50.83</v>
      </c>
      <c r="AX7" s="25">
        <v>117.63</v>
      </c>
      <c r="AY7" s="25">
        <v>73.650000000000006</v>
      </c>
      <c r="AZ7" s="25" t="s">
        <v>102</v>
      </c>
      <c r="BA7" s="25" t="s">
        <v>102</v>
      </c>
      <c r="BB7" s="25">
        <v>47.72</v>
      </c>
      <c r="BC7" s="25">
        <v>44.24</v>
      </c>
      <c r="BD7" s="25">
        <v>43.07</v>
      </c>
      <c r="BE7" s="25">
        <v>44.07</v>
      </c>
      <c r="BF7" s="25" t="s">
        <v>102</v>
      </c>
      <c r="BG7" s="25" t="s">
        <v>102</v>
      </c>
      <c r="BH7" s="25">
        <v>1794.06</v>
      </c>
      <c r="BI7" s="25">
        <v>1759.83</v>
      </c>
      <c r="BJ7" s="25">
        <v>1785.93</v>
      </c>
      <c r="BK7" s="25" t="s">
        <v>102</v>
      </c>
      <c r="BL7" s="25" t="s">
        <v>102</v>
      </c>
      <c r="BM7" s="25">
        <v>1206.79</v>
      </c>
      <c r="BN7" s="25">
        <v>1258.43</v>
      </c>
      <c r="BO7" s="25">
        <v>1163.75</v>
      </c>
      <c r="BP7" s="25">
        <v>1201.79</v>
      </c>
      <c r="BQ7" s="25" t="s">
        <v>102</v>
      </c>
      <c r="BR7" s="25" t="s">
        <v>102</v>
      </c>
      <c r="BS7" s="25">
        <v>85.01</v>
      </c>
      <c r="BT7" s="25">
        <v>83.1</v>
      </c>
      <c r="BU7" s="25">
        <v>84.72</v>
      </c>
      <c r="BV7" s="25" t="s">
        <v>102</v>
      </c>
      <c r="BW7" s="25" t="s">
        <v>102</v>
      </c>
      <c r="BX7" s="25">
        <v>71.84</v>
      </c>
      <c r="BY7" s="25">
        <v>73.36</v>
      </c>
      <c r="BZ7" s="25">
        <v>72.599999999999994</v>
      </c>
      <c r="CA7" s="25">
        <v>75.31</v>
      </c>
      <c r="CB7" s="25" t="s">
        <v>102</v>
      </c>
      <c r="CC7" s="25" t="s">
        <v>102</v>
      </c>
      <c r="CD7" s="25">
        <v>150</v>
      </c>
      <c r="CE7" s="25">
        <v>150</v>
      </c>
      <c r="CF7" s="25">
        <v>150</v>
      </c>
      <c r="CG7" s="25" t="s">
        <v>102</v>
      </c>
      <c r="CH7" s="25" t="s">
        <v>102</v>
      </c>
      <c r="CI7" s="25">
        <v>228.47</v>
      </c>
      <c r="CJ7" s="25">
        <v>224.88</v>
      </c>
      <c r="CK7" s="25">
        <v>228.64</v>
      </c>
      <c r="CL7" s="25">
        <v>216.39</v>
      </c>
      <c r="CM7" s="25" t="s">
        <v>102</v>
      </c>
      <c r="CN7" s="25" t="s">
        <v>102</v>
      </c>
      <c r="CO7" s="25" t="s">
        <v>102</v>
      </c>
      <c r="CP7" s="25" t="s">
        <v>102</v>
      </c>
      <c r="CQ7" s="25" t="s">
        <v>102</v>
      </c>
      <c r="CR7" s="25" t="s">
        <v>102</v>
      </c>
      <c r="CS7" s="25" t="s">
        <v>102</v>
      </c>
      <c r="CT7" s="25">
        <v>42.47</v>
      </c>
      <c r="CU7" s="25">
        <v>42.4</v>
      </c>
      <c r="CV7" s="25">
        <v>42.28</v>
      </c>
      <c r="CW7" s="25">
        <v>42.57</v>
      </c>
      <c r="CX7" s="25" t="s">
        <v>102</v>
      </c>
      <c r="CY7" s="25" t="s">
        <v>102</v>
      </c>
      <c r="CZ7" s="25">
        <v>86.75</v>
      </c>
      <c r="DA7" s="25">
        <v>88.51</v>
      </c>
      <c r="DB7" s="25">
        <v>91.11</v>
      </c>
      <c r="DC7" s="25" t="s">
        <v>102</v>
      </c>
      <c r="DD7" s="25" t="s">
        <v>102</v>
      </c>
      <c r="DE7" s="25">
        <v>83.75</v>
      </c>
      <c r="DF7" s="25">
        <v>84.19</v>
      </c>
      <c r="DG7" s="25">
        <v>84.34</v>
      </c>
      <c r="DH7" s="25">
        <v>85.24</v>
      </c>
      <c r="DI7" s="25" t="s">
        <v>102</v>
      </c>
      <c r="DJ7" s="25" t="s">
        <v>102</v>
      </c>
      <c r="DK7" s="25">
        <v>2.27</v>
      </c>
      <c r="DL7" s="25">
        <v>6.33</v>
      </c>
      <c r="DM7" s="25">
        <v>6.35</v>
      </c>
      <c r="DN7" s="25" t="s">
        <v>102</v>
      </c>
      <c r="DO7" s="25" t="s">
        <v>102</v>
      </c>
      <c r="DP7" s="25">
        <v>24.68</v>
      </c>
      <c r="DQ7" s="25">
        <v>21.36</v>
      </c>
      <c r="DR7" s="25">
        <v>22.79</v>
      </c>
      <c r="DS7" s="25">
        <v>25.87</v>
      </c>
      <c r="DT7" s="25" t="s">
        <v>102</v>
      </c>
      <c r="DU7" s="25" t="s">
        <v>102</v>
      </c>
      <c r="DV7" s="25">
        <v>0</v>
      </c>
      <c r="DW7" s="25">
        <v>0</v>
      </c>
      <c r="DX7" s="25">
        <v>0</v>
      </c>
      <c r="DY7" s="25" t="s">
        <v>102</v>
      </c>
      <c r="DZ7" s="25" t="s">
        <v>102</v>
      </c>
      <c r="EA7" s="25">
        <v>8.6199999999999992</v>
      </c>
      <c r="EB7" s="25">
        <v>0.01</v>
      </c>
      <c r="EC7" s="25">
        <v>0.01</v>
      </c>
      <c r="ED7" s="25">
        <v>0.01</v>
      </c>
      <c r="EE7" s="25" t="s">
        <v>102</v>
      </c>
      <c r="EF7" s="25" t="s">
        <v>102</v>
      </c>
      <c r="EG7" s="25">
        <v>0</v>
      </c>
      <c r="EH7" s="25">
        <v>0</v>
      </c>
      <c r="EI7" s="25">
        <v>0</v>
      </c>
      <c r="EJ7" s="25" t="s">
        <v>102</v>
      </c>
      <c r="EK7" s="25" t="s">
        <v>102</v>
      </c>
      <c r="EL7" s="25">
        <v>0.36</v>
      </c>
      <c r="EM7" s="25">
        <v>0.39</v>
      </c>
      <c r="EN7" s="25">
        <v>0.1</v>
      </c>
      <c r="EO7" s="25">
        <v>0.15</v>
      </c>
    </row>
    <row r="8" spans="1:148"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2">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2">
      <c r="A10" s="15" t="s">
        <v>35</v>
      </c>
      <c r="B10" s="21">
        <f>DATEVALUE($B7+12-B11&amp;"/1/"&amp;B12)</f>
        <v>47119</v>
      </c>
      <c r="C10" s="21">
        <f>DATEVALUE($B7+12-C11&amp;"/1/"&amp;C12)</f>
        <v>47484</v>
      </c>
      <c r="D10" s="22">
        <f>DATEVALUE($B7+12-D11&amp;"/1/"&amp;D12)</f>
        <v>47849</v>
      </c>
      <c r="E10" s="22">
        <f>DATEVALUE($B7+12-E11&amp;"/1/"&amp;E12)</f>
        <v>48215</v>
      </c>
      <c r="F10" s="22">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北原　亜里紗</cp:lastModifiedBy>
  <dcterms:created xsi:type="dcterms:W3CDTF">2023-01-12T23:37:56Z</dcterms:created>
  <dcterms:modified xsi:type="dcterms:W3CDTF">2023-01-31T04:37:57Z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3.1.5.0</vt:lpwstr>
      <vt:lpwstr>3.1.8.0</vt:lpwstr>
    </vt:vector>
  </property>
  <property fmtid="{DCFEDD21-7773-49B2-8022-6FC58DB5260B}" pid="3" name="LastSavedVersion">
    <vt:lpwstr>3.1.8.0</vt:lpwstr>
  </property>
  <property fmtid="{DCFEDD21-7773-49B2-8022-6FC58DB5260B}" pid="4" name="LastSavedDate">
    <vt:filetime>2023-01-24T02:51:37Z</vt:filetime>
  </property>
</Properties>
</file>