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I10" i="4"/>
  <c r="B10" i="4"/>
  <c r="BB8" i="4"/>
  <c r="AL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<sst xmlns="http://schemas.openxmlformats.org/spreadsheetml/2006/main" count="232" uniqueCount="120">
  <si>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</si>
  <si>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</si>
  <si>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</si>
  <si>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</si>
  <si>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</si>
  <si>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</si>
  <si>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</si>
  <si>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</si>
  <si>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</si>
  <si>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</si>
  <si>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</si>
  <si>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</si>
  <si>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</si>
  <si>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</si>
  <si>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</si>
  <si>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</si>
  <si>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</si>
  <si>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</si>
  <si>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</si>
  <si>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</si>
  <si>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</si>
  <si>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</si>
  <si>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</si>
  <si>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</si>
  <si>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</si>
  <si>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</si>
  <si>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</si>
  <si>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</si>
  <si>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</si>
  <si>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</si>
  <si>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</si>
  <si>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</si>
  <si>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</si>
  <si>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</si>
  <si>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</si>
  <si>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</si>
  <si>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</si>
  <si>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</si>
  <si>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</si>
  <si>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</si>
  <si>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</si>
  <si>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</si>
  <si>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</si>
  <si>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</si>
  <si>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</si>
  <si>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</si>
  <si>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</si>
  <si>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</si>
  <si>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</si>
  <si>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</si>
  <si>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</si>
  <si>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</si>
  <si>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</si>
  <si>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</si>
  <si>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</si>
  <si>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</si>
  <si>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</si>
  <si>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</si>
  <si>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</si>
  <si>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</si>
  <si>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</si>
  <si>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</si>
  <si>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</si>
  <si>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</si>
  <si>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</si>
  <si>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</si>
  <si>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</si>
  <si>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</si>
  <si>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</si>
  <si>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</si>
  <si>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</si>
  <si>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</si>
  <si>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</si>
  <si>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</si>
  <si>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</si>
  <si>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</si>
  <si>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</si>
  <si>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</si>
  <si>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</si>
  <si>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</si>
  <si>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</si>
  <si>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</si>
  <si>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</si>
  <si>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</si>
  <si>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</si>
  <si>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</si>
  <si>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</si>
  <si>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</si>
  <si>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</si>
  <si>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</si>
  <si>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</si>
  <si>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</si>
  <si>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</si>
  <si>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</si>
  <si>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</si>
  <si>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</si>
  <si>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</si>
  <si>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</si>
  <si>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</si>
  <si>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</si>
  <si>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</si>
  <si>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</si>
  <si>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</si>
  <si>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</si>
  <si>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</si>
  <si>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那須烏山市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</si>
  <si>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</si>
  <si>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</si>
  <si>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</si>
  <si>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</si>
  <si>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</si>
  <si>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</si>
  <si>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</si>
  <si>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</si>
  <si>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</si>
  <si>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</si>
  <si>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益は給水人口減少に伴う給水収益の減額により、前年度と比較すると２％減少し、経常費用は減価償却費及び支払利息等の減額により、前年度と比較すると６％減少したことから、経常収支比率は、前年度と比較すると４．８２ポイントの増加となりました。給水原価は年々減少傾向にありますが、類似団体及び全国平均から比較すると高い値でありますので、今後も経費削減に努める所存です。
　有収率の向上対策として、漏水調査及び修繕を実施しているものの、改善が見られませんでした。引き続き漏水修繕を行いますが、平成３０年度以降は漏水が多く発生している地区の配水管布設替工事を順次実施する予定です。</t>
    <rPh sb="1" eb="3">
      <t>ケイジョウ</t>
    </rPh>
    <rPh sb="3" eb="5">
      <t>シュウエキ</t>
    </rPh>
    <rPh sb="6" eb="8">
      <t>キュウスイ</t>
    </rPh>
    <rPh sb="8" eb="10">
      <t>ジンコウ</t>
    </rPh>
    <rPh sb="10" eb="12">
      <t>ゲンショウ</t>
    </rPh>
    <rPh sb="13" eb="14">
      <t>トモナ</t>
    </rPh>
    <rPh sb="15" eb="17">
      <t>キュウスイ</t>
    </rPh>
    <rPh sb="17" eb="19">
      <t>シュウエキ</t>
    </rPh>
    <rPh sb="20" eb="22">
      <t>ゲンガク</t>
    </rPh>
    <rPh sb="26" eb="29">
      <t>ゼンネンド</t>
    </rPh>
    <rPh sb="30" eb="32">
      <t>ヒカク</t>
    </rPh>
    <rPh sb="37" eb="39">
      <t>ゲンショウ</t>
    </rPh>
    <rPh sb="41" eb="43">
      <t>ケイジョウ</t>
    </rPh>
    <rPh sb="43" eb="45">
      <t>ヒヨウ</t>
    </rPh>
    <rPh sb="46" eb="48">
      <t>ゲンカ</t>
    </rPh>
    <rPh sb="48" eb="50">
      <t>ショウキャク</t>
    </rPh>
    <rPh sb="50" eb="51">
      <t>ヒ</t>
    </rPh>
    <rPh sb="51" eb="52">
      <t>オヨ</t>
    </rPh>
    <rPh sb="53" eb="55">
      <t>シハラ</t>
    </rPh>
    <rPh sb="55" eb="57">
      <t>リソク</t>
    </rPh>
    <rPh sb="57" eb="58">
      <t>トウ</t>
    </rPh>
    <rPh sb="59" eb="61">
      <t>ゲンガク</t>
    </rPh>
    <rPh sb="65" eb="68">
      <t>ゼンネンド</t>
    </rPh>
    <rPh sb="69" eb="71">
      <t>ヒカク</t>
    </rPh>
    <rPh sb="76" eb="78">
      <t>ゲンショウ</t>
    </rPh>
    <rPh sb="85" eb="87">
      <t>ケイジョウ</t>
    </rPh>
    <rPh sb="87" eb="89">
      <t>シュウシ</t>
    </rPh>
    <rPh sb="89" eb="91">
      <t>ヒリツ</t>
    </rPh>
    <rPh sb="93" eb="96">
      <t>ゼンネンド</t>
    </rPh>
    <rPh sb="97" eb="99">
      <t>ヒカク</t>
    </rPh>
    <rPh sb="111" eb="113">
      <t>ゾウカ</t>
    </rPh>
    <rPh sb="120" eb="122">
      <t>キュウスイ</t>
    </rPh>
    <rPh sb="122" eb="124">
      <t>ゲンカ</t>
    </rPh>
    <rPh sb="125" eb="127">
      <t>ネンネン</t>
    </rPh>
    <rPh sb="127" eb="129">
      <t>ゲンショウ</t>
    </rPh>
    <rPh sb="129" eb="131">
      <t>ケイコウ</t>
    </rPh>
    <rPh sb="138" eb="140">
      <t>ルイジ</t>
    </rPh>
    <rPh sb="140" eb="142">
      <t>ダンタイ</t>
    </rPh>
    <rPh sb="142" eb="143">
      <t>オヨ</t>
    </rPh>
    <rPh sb="144" eb="146">
      <t>ゼンコク</t>
    </rPh>
    <rPh sb="146" eb="148">
      <t>ヘイキン</t>
    </rPh>
    <rPh sb="150" eb="152">
      <t>ヒカク</t>
    </rPh>
    <rPh sb="155" eb="156">
      <t>タカ</t>
    </rPh>
    <rPh sb="157" eb="158">
      <t>アタイ</t>
    </rPh>
    <rPh sb="166" eb="168">
      <t>コンゴ</t>
    </rPh>
    <rPh sb="169" eb="171">
      <t>ケイヒ</t>
    </rPh>
    <rPh sb="171" eb="173">
      <t>サクゲン</t>
    </rPh>
    <rPh sb="174" eb="175">
      <t>ツト</t>
    </rPh>
    <rPh sb="177" eb="179">
      <t>ショゾン</t>
    </rPh>
    <rPh sb="184" eb="185">
      <t>ユウ</t>
    </rPh>
    <rPh sb="185" eb="186">
      <t>シュウ</t>
    </rPh>
    <rPh sb="186" eb="187">
      <t>リツ</t>
    </rPh>
    <rPh sb="188" eb="190">
      <t>コウジョウ</t>
    </rPh>
    <rPh sb="190" eb="192">
      <t>タイサク</t>
    </rPh>
    <rPh sb="196" eb="198">
      <t>ロウスイ</t>
    </rPh>
    <rPh sb="198" eb="200">
      <t>チョウサ</t>
    </rPh>
    <rPh sb="200" eb="201">
      <t>オヨ</t>
    </rPh>
    <rPh sb="202" eb="204">
      <t>シュウゼン</t>
    </rPh>
    <rPh sb="205" eb="207">
      <t>ジッシ</t>
    </rPh>
    <rPh sb="215" eb="217">
      <t>カイゼン</t>
    </rPh>
    <rPh sb="218" eb="219">
      <t>ミ</t>
    </rPh>
    <rPh sb="228" eb="229">
      <t>ヒ</t>
    </rPh>
    <rPh sb="230" eb="231">
      <t>ツヅ</t>
    </rPh>
    <rPh sb="232" eb="234">
      <t>ロウスイ</t>
    </rPh>
    <rPh sb="234" eb="236">
      <t>シュウゼン</t>
    </rPh>
    <rPh sb="237" eb="238">
      <t>オコナ</t>
    </rPh>
    <rPh sb="243" eb="245">
      <t>ヘイセイ</t>
    </rPh>
    <rPh sb="247" eb="249">
      <t>ネンド</t>
    </rPh>
    <rPh sb="249" eb="251">
      <t>イコウ</t>
    </rPh>
    <rPh sb="252" eb="254">
      <t>ロウスイ</t>
    </rPh>
    <rPh sb="255" eb="256">
      <t>オオ</t>
    </rPh>
    <rPh sb="257" eb="259">
      <t>ハッセイ</t>
    </rPh>
    <rPh sb="263" eb="265">
      <t>チク</t>
    </rPh>
    <rPh sb="266" eb="269">
      <t>ハイスイカン</t>
    </rPh>
    <rPh sb="269" eb="271">
      <t>フセツ</t>
    </rPh>
    <rPh sb="271" eb="272">
      <t>カ</t>
    </rPh>
    <rPh sb="272" eb="274">
      <t>コウジ</t>
    </rPh>
    <rPh sb="275" eb="277">
      <t>ジュンジ</t>
    </rPh>
    <rPh sb="277" eb="279">
      <t>ジッシ</t>
    </rPh>
    <rPh sb="281" eb="283">
      <t>ヨテイ</t>
    </rPh>
    <phoneticPr fontId="4"/>
  </si>
  <si>
    <t>　有形固定資産減価償却率及び管路経年化率を見ると年々増加しており、水道施設の老朽化が進んでいます。平成２９年度に電気機械更新計画、平成３０年度にアセットマネジメントを策定する予定でありますので、これらの計画に基づき、順次更新事業を実施いたします。
　</t>
    <rPh sb="1" eb="3">
      <t>ユウケイ</t>
    </rPh>
    <rPh sb="3" eb="5">
      <t>コテイ</t>
    </rPh>
    <rPh sb="5" eb="7">
      <t>シサン</t>
    </rPh>
    <rPh sb="7" eb="9">
      <t>ゲンカ</t>
    </rPh>
    <rPh sb="9" eb="11">
      <t>ショウキャク</t>
    </rPh>
    <rPh sb="11" eb="12">
      <t>リツ</t>
    </rPh>
    <rPh sb="12" eb="13">
      <t>オヨ</t>
    </rPh>
    <rPh sb="14" eb="16">
      <t>カンロ</t>
    </rPh>
    <rPh sb="16" eb="19">
      <t>ケイネンカ</t>
    </rPh>
    <rPh sb="19" eb="20">
      <t>リツ</t>
    </rPh>
    <rPh sb="21" eb="22">
      <t>ミ</t>
    </rPh>
    <rPh sb="24" eb="26">
      <t>ネンネン</t>
    </rPh>
    <rPh sb="26" eb="28">
      <t>ゾウカ</t>
    </rPh>
    <rPh sb="33" eb="35">
      <t>スイドウ</t>
    </rPh>
    <rPh sb="35" eb="37">
      <t>シセツ</t>
    </rPh>
    <rPh sb="38" eb="41">
      <t>ロウキュウカ</t>
    </rPh>
    <rPh sb="42" eb="43">
      <t>スス</t>
    </rPh>
    <rPh sb="49" eb="51">
      <t>ヘイセイ</t>
    </rPh>
    <rPh sb="53" eb="55">
      <t>ネンド</t>
    </rPh>
    <rPh sb="56" eb="58">
      <t>デンキ</t>
    </rPh>
    <rPh sb="58" eb="60">
      <t>キカイ</t>
    </rPh>
    <rPh sb="60" eb="62">
      <t>コウシン</t>
    </rPh>
    <rPh sb="62" eb="64">
      <t>ケイカク</t>
    </rPh>
    <rPh sb="65" eb="67">
      <t>ヘイセイ</t>
    </rPh>
    <rPh sb="69" eb="71">
      <t>ネンド</t>
    </rPh>
    <rPh sb="83" eb="85">
      <t>サクテイ</t>
    </rPh>
    <rPh sb="87" eb="89">
      <t>ヨテイ</t>
    </rPh>
    <rPh sb="101" eb="103">
      <t>ケイカク</t>
    </rPh>
    <rPh sb="104" eb="105">
      <t>モト</t>
    </rPh>
    <rPh sb="108" eb="110">
      <t>ジュンジ</t>
    </rPh>
    <rPh sb="110" eb="112">
      <t>コウシン</t>
    </rPh>
    <rPh sb="112" eb="114">
      <t>ジギョウ</t>
    </rPh>
    <rPh sb="115" eb="117">
      <t>ジッシ</t>
    </rPh>
    <phoneticPr fontId="4"/>
  </si>
  <si>
    <t>　経常収支比率及び料金回収率から経営状況は良いと判断できますが、有形固定資産減価償却率及び管路経年管率から施設の更新は進んでいない状況であります。平成２９年度以降策定する計画に基づき、更新事業を順次実施いたします。また、更新事業を実施するには、企業債残高対給水収益比率から料金の値上げが必要であると思料します。</t>
    <rPh sb="1" eb="3">
      <t>ケイジョウ</t>
    </rPh>
    <rPh sb="3" eb="5">
      <t>シュウシ</t>
    </rPh>
    <rPh sb="5" eb="7">
      <t>ヒリツ</t>
    </rPh>
    <rPh sb="7" eb="8">
      <t>オヨ</t>
    </rPh>
    <rPh sb="9" eb="11">
      <t>リョウキン</t>
    </rPh>
    <rPh sb="11" eb="13">
      <t>カイシュウ</t>
    </rPh>
    <rPh sb="13" eb="14">
      <t>リツ</t>
    </rPh>
    <rPh sb="16" eb="18">
      <t>ケイエイ</t>
    </rPh>
    <rPh sb="18" eb="20">
      <t>ジョウキョウ</t>
    </rPh>
    <rPh sb="21" eb="22">
      <t>ヨ</t>
    </rPh>
    <rPh sb="24" eb="26">
      <t>ハンダン</t>
    </rPh>
    <rPh sb="32" eb="34">
      <t>ユウケイ</t>
    </rPh>
    <rPh sb="34" eb="36">
      <t>コテイ</t>
    </rPh>
    <rPh sb="36" eb="38">
      <t>シサン</t>
    </rPh>
    <rPh sb="38" eb="40">
      <t>ゲンカ</t>
    </rPh>
    <rPh sb="40" eb="42">
      <t>ショウキャク</t>
    </rPh>
    <rPh sb="42" eb="43">
      <t>リツ</t>
    </rPh>
    <rPh sb="43" eb="44">
      <t>オヨ</t>
    </rPh>
    <rPh sb="45" eb="47">
      <t>カンロ</t>
    </rPh>
    <rPh sb="47" eb="49">
      <t>ケイネン</t>
    </rPh>
    <rPh sb="49" eb="50">
      <t>カン</t>
    </rPh>
    <rPh sb="50" eb="51">
      <t>リツ</t>
    </rPh>
    <rPh sb="53" eb="55">
      <t>シセツ</t>
    </rPh>
    <rPh sb="56" eb="58">
      <t>コウシン</t>
    </rPh>
    <rPh sb="59" eb="60">
      <t>スス</t>
    </rPh>
    <rPh sb="65" eb="67">
      <t>ジョウキョウ</t>
    </rPh>
    <rPh sb="73" eb="75">
      <t>ヘイセイ</t>
    </rPh>
    <rPh sb="77" eb="79">
      <t>ネンド</t>
    </rPh>
    <rPh sb="79" eb="81">
      <t>イコウ</t>
    </rPh>
    <rPh sb="81" eb="83">
      <t>サクテイ</t>
    </rPh>
    <rPh sb="85" eb="87">
      <t>ケイカク</t>
    </rPh>
    <rPh sb="88" eb="89">
      <t>モト</t>
    </rPh>
    <rPh sb="92" eb="94">
      <t>コウシン</t>
    </rPh>
    <rPh sb="94" eb="96">
      <t>ジギョウ</t>
    </rPh>
    <rPh sb="97" eb="99">
      <t>ジュンジ</t>
    </rPh>
    <rPh sb="99" eb="101">
      <t>ジッシ</t>
    </rPh>
    <rPh sb="110" eb="112">
      <t>コウシン</t>
    </rPh>
    <rPh sb="112" eb="114">
      <t>ジギョウ</t>
    </rPh>
    <rPh sb="115" eb="117">
      <t>ジッシ</t>
    </rPh>
    <rPh sb="122" eb="124">
      <t>キギョウ</t>
    </rPh>
    <rPh sb="124" eb="125">
      <t>サイ</t>
    </rPh>
    <rPh sb="125" eb="127">
      <t>ザンダカ</t>
    </rPh>
    <rPh sb="127" eb="128">
      <t>タイ</t>
    </rPh>
    <rPh sb="128" eb="130">
      <t>キュウスイ</t>
    </rPh>
    <rPh sb="130" eb="132">
      <t>シュウエキ</t>
    </rPh>
    <rPh sb="132" eb="134">
      <t>ヒリツ</t>
    </rPh>
    <rPh sb="136" eb="138">
      <t>リョウキン</t>
    </rPh>
    <rPh sb="139" eb="141">
      <t>ネア</t>
    </rPh>
    <rPh sb="143" eb="145">
      <t>ヒツヨウ</t>
    </rPh>
    <rPh sb="149" eb="151">
      <t>シリョウ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</si>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</sst>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8">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0.05</c:v>
                </c:pt>
                <c:pt idx="1">
                  <c:v>0.05</c:v>
                </c:pt>
                <c:pt idx="2">
                  <c:v>0.16</c:v>
                </c:pt>
                <c:pt idx="3">
                  <c:v>0.31</c:v>
                </c:pt>
                <c:pt idx="4" formatCode="#,##0.00;&quot;△&quot;#,##0.00">
                  <c:v>0</c:v>
                </c:pt>
              </c:numCache>
            </c:numRef>
          </c:val>
        </c:ser>
        <c:dLbls>
          <c:showLegendKey val="0"/>
          <c:showVal val="0"/>
          <c:showCatName val="0"/>
          <c:showSerName val="0"/>
          <c:showPercent val="0"/>
          <c:showBubbleSize val="0"/>
        </c:dLbls>
        <c:gapWidth val="150"/>
        <c:axId val="335666880"/>
        <c:axId val="17817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335666880"/>
        <c:axId val="178177832"/>
      </c:lineChart>
      <c:dateAx>
        <c:axId val="335666880"/>
        <c:scaling>
          <c:orientation val="minMax"/>
        </c:scaling>
        <c:delete val="1"/>
        <c:axPos val="b"/>
        <c:numFmt formatCode="ge" sourceLinked="1"/>
        <c:majorTickMark val="none"/>
        <c:minorTickMark val="none"/>
        <c:tickLblPos val="none"/>
        <c:crossAx val="178177832"/>
        <c:crosses val="autoZero"/>
        <c:auto val="1"/>
        <c:lblOffset val="100"/>
        <c:baseTimeUnit val="years"/>
      </c:dateAx>
      <c:valAx>
        <c:axId val="17817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6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64.540000000000006</c:v>
                </c:pt>
                <c:pt idx="1">
                  <c:v>59.09</c:v>
                </c:pt>
                <c:pt idx="2">
                  <c:v>58.01</c:v>
                </c:pt>
                <c:pt idx="3">
                  <c:v>57.44</c:v>
                </c:pt>
                <c:pt idx="4">
                  <c:v>57.67</c:v>
                </c:pt>
              </c:numCache>
            </c:numRef>
          </c:val>
        </c:ser>
        <c:dLbls>
          <c:showLegendKey val="0"/>
          <c:showVal val="0"/>
          <c:showCatName val="0"/>
          <c:showSerName val="0"/>
          <c:showPercent val="0"/>
          <c:showBubbleSize val="0"/>
        </c:dLbls>
        <c:gapWidth val="150"/>
        <c:axId val="336680480"/>
        <c:axId val="33668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336680480"/>
        <c:axId val="336680872"/>
      </c:lineChart>
      <c:dateAx>
        <c:axId val="336680480"/>
        <c:scaling>
          <c:orientation val="minMax"/>
        </c:scaling>
        <c:delete val="1"/>
        <c:axPos val="b"/>
        <c:numFmt formatCode="ge" sourceLinked="1"/>
        <c:majorTickMark val="none"/>
        <c:minorTickMark val="none"/>
        <c:tickLblPos val="none"/>
        <c:crossAx val="336680872"/>
        <c:crosses val="autoZero"/>
        <c:auto val="1"/>
        <c:lblOffset val="100"/>
        <c:baseTimeUnit val="years"/>
      </c:dateAx>
      <c:valAx>
        <c:axId val="33668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6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63.59</c:v>
                </c:pt>
                <c:pt idx="1">
                  <c:v>68.53</c:v>
                </c:pt>
                <c:pt idx="2">
                  <c:v>68.430000000000007</c:v>
                </c:pt>
                <c:pt idx="3">
                  <c:v>69.19</c:v>
                </c:pt>
                <c:pt idx="4">
                  <c:v>67.78</c:v>
                </c:pt>
              </c:numCache>
            </c:numRef>
          </c:val>
        </c:ser>
        <c:dLbls>
          <c:showLegendKey val="0"/>
          <c:showVal val="0"/>
          <c:showCatName val="0"/>
          <c:showSerName val="0"/>
          <c:showPercent val="0"/>
          <c:showBubbleSize val="0"/>
        </c:dLbls>
        <c:gapWidth val="150"/>
        <c:axId val="336682048"/>
        <c:axId val="33668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336682048"/>
        <c:axId val="336682440"/>
      </c:lineChart>
      <c:dateAx>
        <c:axId val="336682048"/>
        <c:scaling>
          <c:orientation val="minMax"/>
        </c:scaling>
        <c:delete val="1"/>
        <c:axPos val="b"/>
        <c:numFmt formatCode="ge" sourceLinked="1"/>
        <c:majorTickMark val="none"/>
        <c:minorTickMark val="none"/>
        <c:tickLblPos val="none"/>
        <c:crossAx val="336682440"/>
        <c:crosses val="autoZero"/>
        <c:auto val="1"/>
        <c:lblOffset val="100"/>
        <c:baseTimeUnit val="years"/>
      </c:dateAx>
      <c:valAx>
        <c:axId val="33668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6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108.88</c:v>
                </c:pt>
                <c:pt idx="1">
                  <c:v>105.66</c:v>
                </c:pt>
                <c:pt idx="2">
                  <c:v>105.45</c:v>
                </c:pt>
                <c:pt idx="3">
                  <c:v>111.02</c:v>
                </c:pt>
                <c:pt idx="4">
                  <c:v>115.84</c:v>
                </c:pt>
              </c:numCache>
            </c:numRef>
          </c:val>
        </c:ser>
        <c:dLbls>
          <c:showLegendKey val="0"/>
          <c:showVal val="0"/>
          <c:showCatName val="0"/>
          <c:showSerName val="0"/>
          <c:showPercent val="0"/>
          <c:showBubbleSize val="0"/>
        </c:dLbls>
        <c:gapWidth val="150"/>
        <c:axId val="336596552"/>
        <c:axId val="3359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336596552"/>
        <c:axId val="335990048"/>
      </c:lineChart>
      <c:dateAx>
        <c:axId val="336596552"/>
        <c:scaling>
          <c:orientation val="minMax"/>
        </c:scaling>
        <c:delete val="1"/>
        <c:axPos val="b"/>
        <c:numFmt formatCode="ge" sourceLinked="1"/>
        <c:majorTickMark val="none"/>
        <c:minorTickMark val="none"/>
        <c:tickLblPos val="none"/>
        <c:crossAx val="335990048"/>
        <c:crosses val="autoZero"/>
        <c:auto val="1"/>
        <c:lblOffset val="100"/>
        <c:baseTimeUnit val="years"/>
      </c:dateAx>
      <c:valAx>
        <c:axId val="33599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59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43.88</c:v>
                </c:pt>
                <c:pt idx="1">
                  <c:v>45.75</c:v>
                </c:pt>
                <c:pt idx="2">
                  <c:v>56.31</c:v>
                </c:pt>
                <c:pt idx="3">
                  <c:v>58.48</c:v>
                </c:pt>
                <c:pt idx="4">
                  <c:v>60.49</c:v>
                </c:pt>
              </c:numCache>
            </c:numRef>
          </c:val>
        </c:ser>
        <c:dLbls>
          <c:showLegendKey val="0"/>
          <c:showVal val="0"/>
          <c:showCatName val="0"/>
          <c:showSerName val="0"/>
          <c:showPercent val="0"/>
          <c:showBubbleSize val="0"/>
        </c:dLbls>
        <c:gapWidth val="150"/>
        <c:axId val="336577432"/>
        <c:axId val="33664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336577432"/>
        <c:axId val="336644056"/>
      </c:lineChart>
      <c:dateAx>
        <c:axId val="336577432"/>
        <c:scaling>
          <c:orientation val="minMax"/>
        </c:scaling>
        <c:delete val="1"/>
        <c:axPos val="b"/>
        <c:numFmt formatCode="ge" sourceLinked="1"/>
        <c:majorTickMark val="none"/>
        <c:minorTickMark val="none"/>
        <c:tickLblPos val="none"/>
        <c:crossAx val="336644056"/>
        <c:crosses val="autoZero"/>
        <c:auto val="1"/>
        <c:lblOffset val="100"/>
        <c:baseTimeUnit val="years"/>
      </c:dateAx>
      <c:valAx>
        <c:axId val="33664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7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0.67</c:v>
                </c:pt>
                <c:pt idx="1">
                  <c:v>0.48</c:v>
                </c:pt>
                <c:pt idx="2">
                  <c:v>1.48</c:v>
                </c:pt>
                <c:pt idx="3">
                  <c:v>2.29</c:v>
                </c:pt>
                <c:pt idx="4">
                  <c:v>3.71</c:v>
                </c:pt>
              </c:numCache>
            </c:numRef>
          </c:val>
        </c:ser>
        <c:dLbls>
          <c:showLegendKey val="0"/>
          <c:showVal val="0"/>
          <c:showCatName val="0"/>
          <c:showSerName val="0"/>
          <c:showPercent val="0"/>
          <c:showBubbleSize val="0"/>
        </c:dLbls>
        <c:gapWidth val="150"/>
        <c:axId val="336336888"/>
        <c:axId val="17716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336336888"/>
        <c:axId val="177160392"/>
      </c:lineChart>
      <c:dateAx>
        <c:axId val="336336888"/>
        <c:scaling>
          <c:orientation val="minMax"/>
        </c:scaling>
        <c:delete val="1"/>
        <c:axPos val="b"/>
        <c:numFmt formatCode="ge" sourceLinked="1"/>
        <c:majorTickMark val="none"/>
        <c:minorTickMark val="none"/>
        <c:tickLblPos val="none"/>
        <c:crossAx val="177160392"/>
        <c:crosses val="autoZero"/>
        <c:auto val="1"/>
        <c:lblOffset val="100"/>
        <c:baseTimeUnit val="years"/>
      </c:dateAx>
      <c:valAx>
        <c:axId val="17716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3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161568"/>
        <c:axId val="17716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77161568"/>
        <c:axId val="177161960"/>
      </c:lineChart>
      <c:dateAx>
        <c:axId val="177161568"/>
        <c:scaling>
          <c:orientation val="minMax"/>
        </c:scaling>
        <c:delete val="1"/>
        <c:axPos val="b"/>
        <c:numFmt formatCode="ge" sourceLinked="1"/>
        <c:majorTickMark val="none"/>
        <c:minorTickMark val="none"/>
        <c:tickLblPos val="none"/>
        <c:crossAx val="177161960"/>
        <c:crosses val="autoZero"/>
        <c:auto val="1"/>
        <c:lblOffset val="100"/>
        <c:baseTimeUnit val="years"/>
      </c:dateAx>
      <c:valAx>
        <c:axId val="177161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1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17489.88</c:v>
                </c:pt>
                <c:pt idx="1">
                  <c:v>8239.86</c:v>
                </c:pt>
                <c:pt idx="2">
                  <c:v>357.62</c:v>
                </c:pt>
                <c:pt idx="3">
                  <c:v>379.57</c:v>
                </c:pt>
                <c:pt idx="4">
                  <c:v>400.06</c:v>
                </c:pt>
              </c:numCache>
            </c:numRef>
          </c:val>
        </c:ser>
        <c:dLbls>
          <c:showLegendKey val="0"/>
          <c:showVal val="0"/>
          <c:showCatName val="0"/>
          <c:showSerName val="0"/>
          <c:showPercent val="0"/>
          <c:showBubbleSize val="0"/>
        </c:dLbls>
        <c:gapWidth val="150"/>
        <c:axId val="177163136"/>
        <c:axId val="17716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77163136"/>
        <c:axId val="177163528"/>
      </c:lineChart>
      <c:dateAx>
        <c:axId val="177163136"/>
        <c:scaling>
          <c:orientation val="minMax"/>
        </c:scaling>
        <c:delete val="1"/>
        <c:axPos val="b"/>
        <c:numFmt formatCode="ge" sourceLinked="1"/>
        <c:majorTickMark val="none"/>
        <c:minorTickMark val="none"/>
        <c:tickLblPos val="none"/>
        <c:crossAx val="177163528"/>
        <c:crosses val="autoZero"/>
        <c:auto val="1"/>
        <c:lblOffset val="100"/>
        <c:baseTimeUnit val="years"/>
      </c:dateAx>
      <c:valAx>
        <c:axId val="177163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1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766.47</c:v>
                </c:pt>
                <c:pt idx="1">
                  <c:v>706.49</c:v>
                </c:pt>
                <c:pt idx="2">
                  <c:v>676.85</c:v>
                </c:pt>
                <c:pt idx="3">
                  <c:v>612.74</c:v>
                </c:pt>
                <c:pt idx="4">
                  <c:v>571.11</c:v>
                </c:pt>
              </c:numCache>
            </c:numRef>
          </c:val>
        </c:ser>
        <c:dLbls>
          <c:showLegendKey val="0"/>
          <c:showVal val="0"/>
          <c:showCatName val="0"/>
          <c:showSerName val="0"/>
          <c:showPercent val="0"/>
          <c:showBubbleSize val="0"/>
        </c:dLbls>
        <c:gapWidth val="150"/>
        <c:axId val="336482672"/>
        <c:axId val="33648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336482672"/>
        <c:axId val="336483064"/>
      </c:lineChart>
      <c:dateAx>
        <c:axId val="336482672"/>
        <c:scaling>
          <c:orientation val="minMax"/>
        </c:scaling>
        <c:delete val="1"/>
        <c:axPos val="b"/>
        <c:numFmt formatCode="ge" sourceLinked="1"/>
        <c:majorTickMark val="none"/>
        <c:minorTickMark val="none"/>
        <c:tickLblPos val="none"/>
        <c:crossAx val="336483064"/>
        <c:crosses val="autoZero"/>
        <c:auto val="1"/>
        <c:lblOffset val="100"/>
        <c:baseTimeUnit val="years"/>
      </c:dateAx>
      <c:valAx>
        <c:axId val="336483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48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104.87</c:v>
                </c:pt>
                <c:pt idx="1">
                  <c:v>102.97</c:v>
                </c:pt>
                <c:pt idx="2">
                  <c:v>102.28</c:v>
                </c:pt>
                <c:pt idx="3">
                  <c:v>108.58</c:v>
                </c:pt>
                <c:pt idx="4">
                  <c:v>113.62</c:v>
                </c:pt>
              </c:numCache>
            </c:numRef>
          </c:val>
        </c:ser>
        <c:dLbls>
          <c:showLegendKey val="0"/>
          <c:showVal val="0"/>
          <c:showCatName val="0"/>
          <c:showSerName val="0"/>
          <c:showPercent val="0"/>
          <c:showBubbleSize val="0"/>
        </c:dLbls>
        <c:gapWidth val="150"/>
        <c:axId val="336484240"/>
        <c:axId val="33648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336484240"/>
        <c:axId val="336484632"/>
      </c:lineChart>
      <c:dateAx>
        <c:axId val="336484240"/>
        <c:scaling>
          <c:orientation val="minMax"/>
        </c:scaling>
        <c:delete val="1"/>
        <c:axPos val="b"/>
        <c:numFmt formatCode="ge" sourceLinked="1"/>
        <c:majorTickMark val="none"/>
        <c:minorTickMark val="none"/>
        <c:tickLblPos val="none"/>
        <c:crossAx val="336484632"/>
        <c:crosses val="autoZero"/>
        <c:auto val="1"/>
        <c:lblOffset val="100"/>
        <c:baseTimeUnit val="years"/>
      </c:dateAx>
      <c:valAx>
        <c:axId val="33648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8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202.86</c:v>
                </c:pt>
                <c:pt idx="1">
                  <c:v>206.95</c:v>
                </c:pt>
                <c:pt idx="2">
                  <c:v>204.59</c:v>
                </c:pt>
                <c:pt idx="3">
                  <c:v>192.3</c:v>
                </c:pt>
                <c:pt idx="4">
                  <c:v>183.67</c:v>
                </c:pt>
              </c:numCache>
            </c:numRef>
          </c:val>
        </c:ser>
        <c:dLbls>
          <c:showLegendKey val="0"/>
          <c:showVal val="0"/>
          <c:showCatName val="0"/>
          <c:showSerName val="0"/>
          <c:showPercent val="0"/>
          <c:showBubbleSize val="0"/>
        </c:dLbls>
        <c:gapWidth val="150"/>
        <c:axId val="336678912"/>
        <c:axId val="33667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336678912"/>
        <c:axId val="336679304"/>
      </c:lineChart>
      <c:dateAx>
        <c:axId val="336678912"/>
        <c:scaling>
          <c:orientation val="minMax"/>
        </c:scaling>
        <c:delete val="1"/>
        <c:axPos val="b"/>
        <c:numFmt formatCode="ge" sourceLinked="1"/>
        <c:majorTickMark val="none"/>
        <c:minorTickMark val="none"/>
        <c:tickLblPos val="none"/>
        <c:crossAx val="336679304"/>
        <c:crosses val="autoZero"/>
        <c:auto val="1"/>
        <c:lblOffset val="100"/>
        <c:baseTimeUnit val="years"/>
      </c:dateAx>
      <c:valAx>
        <c:axId val="33667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6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8" t="str">
        <f>データ!H6</f>
        <v>栃木県　那須烏山市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5"/>
      <c r="AF8" s="85"/>
      <c r="AG8" s="85"/>
      <c r="AH8" s="85"/>
      <c r="AI8" s="85"/>
      <c r="AJ8" s="86"/>
      <c r="AK8" s="5"/>
      <c r="AL8" s="71">
        <f>データ!$R$6</f>
        <v>27600</v>
      </c>
      <c r="AM8" s="71"/>
      <c r="AN8" s="71"/>
      <c r="AO8" s="71"/>
      <c r="AP8" s="71"/>
      <c r="AQ8" s="71"/>
      <c r="AR8" s="71"/>
      <c r="AS8" s="71"/>
      <c r="AT8" s="67">
        <f>データ!$S$6</f>
        <v>174.35</v>
      </c>
      <c r="AU8" s="68"/>
      <c r="AV8" s="68"/>
      <c r="AW8" s="68"/>
      <c r="AX8" s="68"/>
      <c r="AY8" s="68"/>
      <c r="AZ8" s="68"/>
      <c r="BA8" s="68"/>
      <c r="BB8" s="70">
        <f>データ!$T$6</f>
        <v>158.30000000000001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52.03</v>
      </c>
      <c r="J10" s="68"/>
      <c r="K10" s="68"/>
      <c r="L10" s="68"/>
      <c r="M10" s="68"/>
      <c r="N10" s="68"/>
      <c r="O10" s="69"/>
      <c r="P10" s="70">
        <f>データ!$P$6</f>
        <v>80.56</v>
      </c>
      <c r="Q10" s="70"/>
      <c r="R10" s="70"/>
      <c r="S10" s="70"/>
      <c r="T10" s="70"/>
      <c r="U10" s="70"/>
      <c r="V10" s="70"/>
      <c r="W10" s="71">
        <f>データ!$Q$6</f>
        <v>3866</v>
      </c>
      <c r="X10" s="71"/>
      <c r="Y10" s="71"/>
      <c r="Z10" s="71"/>
      <c r="AA10" s="71"/>
      <c r="AB10" s="71"/>
      <c r="AC10" s="71"/>
      <c r="AD10" s="2"/>
      <c r="AE10" s="2"/>
      <c r="AF10" s="2"/>
      <c r="AG10" s="2"/>
      <c r="AH10" s="5"/>
      <c r="AI10" s="5"/>
      <c r="AJ10" s="5"/>
      <c r="AK10" s="5"/>
      <c r="AL10" s="71">
        <f>データ!$U$6</f>
        <v>22123</v>
      </c>
      <c r="AM10" s="71"/>
      <c r="AN10" s="71"/>
      <c r="AO10" s="71"/>
      <c r="AP10" s="71"/>
      <c r="AQ10" s="71"/>
      <c r="AR10" s="71"/>
      <c r="AS10" s="71"/>
      <c r="AT10" s="67">
        <f>データ!$V$6</f>
        <v>102.75</v>
      </c>
      <c r="AU10" s="68"/>
      <c r="AV10" s="68"/>
      <c r="AW10" s="68"/>
      <c r="AX10" s="68"/>
      <c r="AY10" s="68"/>
      <c r="AZ10" s="68"/>
      <c r="BA10" s="68"/>
      <c r="BB10" s="70">
        <f>データ!$W$6</f>
        <v>215.31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1" t="s">
        <v>62</v>
      </c>
      <c r="I3" s="92"/>
      <c r="J3" s="92"/>
      <c r="K3" s="92"/>
      <c r="L3" s="92"/>
      <c r="M3" s="92"/>
      <c r="N3" s="92"/>
      <c r="O3" s="92"/>
      <c r="P3" s="92"/>
      <c r="Q3" s="92"/>
      <c r="R3" s="92"/>
      <c r="S3" s="92"/>
      <c r="T3" s="92"/>
      <c r="U3" s="92"/>
      <c r="V3" s="92"/>
      <c r="W3" s="93"/>
      <c r="X3" s="97" t="s">
        <v>63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64</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65</v>
      </c>
      <c r="B4" s="31"/>
      <c r="C4" s="31"/>
      <c r="D4" s="31"/>
      <c r="E4" s="31"/>
      <c r="F4" s="31"/>
      <c r="G4" s="31"/>
      <c r="H4" s="94"/>
      <c r="I4" s="95"/>
      <c r="J4" s="95"/>
      <c r="K4" s="95"/>
      <c r="L4" s="95"/>
      <c r="M4" s="95"/>
      <c r="N4" s="95"/>
      <c r="O4" s="95"/>
      <c r="P4" s="95"/>
      <c r="Q4" s="95"/>
      <c r="R4" s="95"/>
      <c r="S4" s="95"/>
      <c r="T4" s="95"/>
      <c r="U4" s="95"/>
      <c r="V4" s="95"/>
      <c r="W4" s="96"/>
      <c r="X4" s="90" t="s">
        <v>66</v>
      </c>
      <c r="Y4" s="90"/>
      <c r="Z4" s="90"/>
      <c r="AA4" s="90"/>
      <c r="AB4" s="90"/>
      <c r="AC4" s="90"/>
      <c r="AD4" s="90"/>
      <c r="AE4" s="90"/>
      <c r="AF4" s="90"/>
      <c r="AG4" s="90"/>
      <c r="AH4" s="90"/>
      <c r="AI4" s="90" t="s">
        <v>67</v>
      </c>
      <c r="AJ4" s="90"/>
      <c r="AK4" s="90"/>
      <c r="AL4" s="90"/>
      <c r="AM4" s="90"/>
      <c r="AN4" s="90"/>
      <c r="AO4" s="90"/>
      <c r="AP4" s="90"/>
      <c r="AQ4" s="90"/>
      <c r="AR4" s="90"/>
      <c r="AS4" s="90"/>
      <c r="AT4" s="90" t="s">
        <v>68</v>
      </c>
      <c r="AU4" s="90"/>
      <c r="AV4" s="90"/>
      <c r="AW4" s="90"/>
      <c r="AX4" s="90"/>
      <c r="AY4" s="90"/>
      <c r="AZ4" s="90"/>
      <c r="BA4" s="90"/>
      <c r="BB4" s="90"/>
      <c r="BC4" s="90"/>
      <c r="BD4" s="90"/>
      <c r="BE4" s="90" t="s">
        <v>69</v>
      </c>
      <c r="BF4" s="90"/>
      <c r="BG4" s="90"/>
      <c r="BH4" s="90"/>
      <c r="BI4" s="90"/>
      <c r="BJ4" s="90"/>
      <c r="BK4" s="90"/>
      <c r="BL4" s="90"/>
      <c r="BM4" s="90"/>
      <c r="BN4" s="90"/>
      <c r="BO4" s="90"/>
      <c r="BP4" s="90" t="s">
        <v>70</v>
      </c>
      <c r="BQ4" s="90"/>
      <c r="BR4" s="90"/>
      <c r="BS4" s="90"/>
      <c r="BT4" s="90"/>
      <c r="BU4" s="90"/>
      <c r="BV4" s="90"/>
      <c r="BW4" s="90"/>
      <c r="BX4" s="90"/>
      <c r="BY4" s="90"/>
      <c r="BZ4" s="90"/>
      <c r="CA4" s="90" t="s">
        <v>71</v>
      </c>
      <c r="CB4" s="90"/>
      <c r="CC4" s="90"/>
      <c r="CD4" s="90"/>
      <c r="CE4" s="90"/>
      <c r="CF4" s="90"/>
      <c r="CG4" s="90"/>
      <c r="CH4" s="90"/>
      <c r="CI4" s="90"/>
      <c r="CJ4" s="90"/>
      <c r="CK4" s="90"/>
      <c r="CL4" s="90" t="s">
        <v>72</v>
      </c>
      <c r="CM4" s="90"/>
      <c r="CN4" s="90"/>
      <c r="CO4" s="90"/>
      <c r="CP4" s="90"/>
      <c r="CQ4" s="90"/>
      <c r="CR4" s="90"/>
      <c r="CS4" s="90"/>
      <c r="CT4" s="90"/>
      <c r="CU4" s="90"/>
      <c r="CV4" s="90"/>
      <c r="CW4" s="90" t="s">
        <v>73</v>
      </c>
      <c r="CX4" s="90"/>
      <c r="CY4" s="90"/>
      <c r="CZ4" s="90"/>
      <c r="DA4" s="90"/>
      <c r="DB4" s="90"/>
      <c r="DC4" s="90"/>
      <c r="DD4" s="90"/>
      <c r="DE4" s="90"/>
      <c r="DF4" s="90"/>
      <c r="DG4" s="90"/>
      <c r="DH4" s="90" t="s">
        <v>74</v>
      </c>
      <c r="DI4" s="90"/>
      <c r="DJ4" s="90"/>
      <c r="DK4" s="90"/>
      <c r="DL4" s="90"/>
      <c r="DM4" s="90"/>
      <c r="DN4" s="90"/>
      <c r="DO4" s="90"/>
      <c r="DP4" s="90"/>
      <c r="DQ4" s="90"/>
      <c r="DR4" s="90"/>
      <c r="DS4" s="90" t="s">
        <v>75</v>
      </c>
      <c r="DT4" s="90"/>
      <c r="DU4" s="90"/>
      <c r="DV4" s="90"/>
      <c r="DW4" s="90"/>
      <c r="DX4" s="90"/>
      <c r="DY4" s="90"/>
      <c r="DZ4" s="90"/>
      <c r="EA4" s="90"/>
      <c r="EB4" s="90"/>
      <c r="EC4" s="90"/>
      <c r="ED4" s="90" t="s">
        <v>76</v>
      </c>
      <c r="EE4" s="90"/>
      <c r="EF4" s="90"/>
      <c r="EG4" s="90"/>
      <c r="EH4" s="90"/>
      <c r="EI4" s="90"/>
      <c r="EJ4" s="90"/>
      <c r="EK4" s="90"/>
      <c r="EL4" s="90"/>
      <c r="EM4" s="90"/>
      <c r="EN4" s="90"/>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92151</v>
      </c>
      <c r="D6" s="34">
        <f t="shared" si="3"/>
        <v>46</v>
      </c>
      <c r="E6" s="34">
        <f t="shared" si="3"/>
        <v>1</v>
      </c>
      <c r="F6" s="34">
        <f t="shared" si="3"/>
        <v>0</v>
      </c>
      <c r="G6" s="34">
        <f t="shared" si="3"/>
        <v>1</v>
      </c>
      <c r="H6" s="34" t="str">
        <f t="shared" si="3"/>
        <v>栃木県　那須烏山市</v>
      </c>
      <c r="I6" s="34" t="str">
        <f t="shared" si="3"/>
        <v>法適用</v>
      </c>
      <c r="J6" s="34" t="str">
        <f t="shared" si="3"/>
        <v>水道事業</v>
      </c>
      <c r="K6" s="34" t="str">
        <f t="shared" si="3"/>
        <v>末端給水事業</v>
      </c>
      <c r="L6" s="34" t="str">
        <f t="shared" si="3"/>
        <v>A6</v>
      </c>
      <c r="M6" s="34">
        <f t="shared" si="3"/>
        <v>0</v>
      </c>
      <c r="N6" s="35" t="str">
        <f t="shared" si="3"/>
        <v>-</v>
      </c>
      <c r="O6" s="35">
        <f t="shared" si="3"/>
        <v>52.03</v>
      </c>
      <c r="P6" s="35">
        <f t="shared" si="3"/>
        <v>80.56</v>
      </c>
      <c r="Q6" s="35">
        <f t="shared" si="3"/>
        <v>3866</v>
      </c>
      <c r="R6" s="35">
        <f t="shared" si="3"/>
        <v>27600</v>
      </c>
      <c r="S6" s="35">
        <f t="shared" si="3"/>
        <v>174.35</v>
      </c>
      <c r="T6" s="35">
        <f t="shared" si="3"/>
        <v>158.30000000000001</v>
      </c>
      <c r="U6" s="35">
        <f t="shared" si="3"/>
        <v>22123</v>
      </c>
      <c r="V6" s="35">
        <f t="shared" si="3"/>
        <v>102.75</v>
      </c>
      <c r="W6" s="35">
        <f t="shared" si="3"/>
        <v>215.31</v>
      </c>
      <c r="X6" s="36">
        <f>IF(X7="",NA(),X7)</f>
        <v>108.88</v>
      </c>
      <c r="Y6" s="36">
        <f t="shared" ref="Y6:AG6" si="4">IF(Y7="",NA(),Y7)</f>
        <v>105.66</v>
      </c>
      <c r="Z6" s="36">
        <f t="shared" si="4"/>
        <v>105.45</v>
      </c>
      <c r="AA6" s="36">
        <f t="shared" si="4"/>
        <v>111.02</v>
      </c>
      <c r="AB6" s="36">
        <f t="shared" si="4"/>
        <v>115.84</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17489.88</v>
      </c>
      <c r="AU6" s="36">
        <f t="shared" ref="AU6:BC6" si="6">IF(AU7="",NA(),AU7)</f>
        <v>8239.86</v>
      </c>
      <c r="AV6" s="36">
        <f t="shared" si="6"/>
        <v>357.62</v>
      </c>
      <c r="AW6" s="36">
        <f t="shared" si="6"/>
        <v>379.57</v>
      </c>
      <c r="AX6" s="36">
        <f t="shared" si="6"/>
        <v>400.06</v>
      </c>
      <c r="AY6" s="36">
        <f t="shared" si="6"/>
        <v>915.5</v>
      </c>
      <c r="AZ6" s="36">
        <f t="shared" si="6"/>
        <v>963.24</v>
      </c>
      <c r="BA6" s="36">
        <f t="shared" si="6"/>
        <v>381.53</v>
      </c>
      <c r="BB6" s="36">
        <f t="shared" si="6"/>
        <v>391.54</v>
      </c>
      <c r="BC6" s="36">
        <f t="shared" si="6"/>
        <v>384.34</v>
      </c>
      <c r="BD6" s="35" t="str">
        <f>IF(BD7="","",IF(BD7="-","【-】","【"&amp;SUBSTITUTE(TEXT(BD7,"#,##0.00"),"-","△")&amp;"】"))</f>
        <v>【262.87】</v>
      </c>
      <c r="BE6" s="36">
        <f>IF(BE7="",NA(),BE7)</f>
        <v>766.47</v>
      </c>
      <c r="BF6" s="36">
        <f t="shared" ref="BF6:BN6" si="7">IF(BF7="",NA(),BF7)</f>
        <v>706.49</v>
      </c>
      <c r="BG6" s="36">
        <f t="shared" si="7"/>
        <v>676.85</v>
      </c>
      <c r="BH6" s="36">
        <f t="shared" si="7"/>
        <v>612.74</v>
      </c>
      <c r="BI6" s="36">
        <f t="shared" si="7"/>
        <v>571.11</v>
      </c>
      <c r="BJ6" s="36">
        <f t="shared" si="7"/>
        <v>404.78</v>
      </c>
      <c r="BK6" s="36">
        <f t="shared" si="7"/>
        <v>400.38</v>
      </c>
      <c r="BL6" s="36">
        <f t="shared" si="7"/>
        <v>393.27</v>
      </c>
      <c r="BM6" s="36">
        <f t="shared" si="7"/>
        <v>386.97</v>
      </c>
      <c r="BN6" s="36">
        <f t="shared" si="7"/>
        <v>380.58</v>
      </c>
      <c r="BO6" s="35" t="str">
        <f>IF(BO7="","",IF(BO7="-","【-】","【"&amp;SUBSTITUTE(TEXT(BO7,"#,##0.00"),"-","△")&amp;"】"))</f>
        <v>【270.87】</v>
      </c>
      <c r="BP6" s="36">
        <f>IF(BP7="",NA(),BP7)</f>
        <v>104.87</v>
      </c>
      <c r="BQ6" s="36">
        <f t="shared" ref="BQ6:BY6" si="8">IF(BQ7="",NA(),BQ7)</f>
        <v>102.97</v>
      </c>
      <c r="BR6" s="36">
        <f t="shared" si="8"/>
        <v>102.28</v>
      </c>
      <c r="BS6" s="36">
        <f t="shared" si="8"/>
        <v>108.58</v>
      </c>
      <c r="BT6" s="36">
        <f t="shared" si="8"/>
        <v>113.62</v>
      </c>
      <c r="BU6" s="36">
        <f t="shared" si="8"/>
        <v>98.07</v>
      </c>
      <c r="BV6" s="36">
        <f t="shared" si="8"/>
        <v>96.56</v>
      </c>
      <c r="BW6" s="36">
        <f t="shared" si="8"/>
        <v>100.47</v>
      </c>
      <c r="BX6" s="36">
        <f t="shared" si="8"/>
        <v>101.72</v>
      </c>
      <c r="BY6" s="36">
        <f t="shared" si="8"/>
        <v>102.38</v>
      </c>
      <c r="BZ6" s="35" t="str">
        <f>IF(BZ7="","",IF(BZ7="-","【-】","【"&amp;SUBSTITUTE(TEXT(BZ7,"#,##0.00"),"-","△")&amp;"】"))</f>
        <v>【105.59】</v>
      </c>
      <c r="CA6" s="36">
        <f>IF(CA7="",NA(),CA7)</f>
        <v>202.86</v>
      </c>
      <c r="CB6" s="36">
        <f t="shared" ref="CB6:CJ6" si="9">IF(CB7="",NA(),CB7)</f>
        <v>206.95</v>
      </c>
      <c r="CC6" s="36">
        <f t="shared" si="9"/>
        <v>204.59</v>
      </c>
      <c r="CD6" s="36">
        <f t="shared" si="9"/>
        <v>192.3</v>
      </c>
      <c r="CE6" s="36">
        <f t="shared" si="9"/>
        <v>183.67</v>
      </c>
      <c r="CF6" s="36">
        <f t="shared" si="9"/>
        <v>172.26</v>
      </c>
      <c r="CG6" s="36">
        <f t="shared" si="9"/>
        <v>177.14</v>
      </c>
      <c r="CH6" s="36">
        <f t="shared" si="9"/>
        <v>169.82</v>
      </c>
      <c r="CI6" s="36">
        <f t="shared" si="9"/>
        <v>168.2</v>
      </c>
      <c r="CJ6" s="36">
        <f t="shared" si="9"/>
        <v>168.67</v>
      </c>
      <c r="CK6" s="35" t="str">
        <f>IF(CK7="","",IF(CK7="-","【-】","【"&amp;SUBSTITUTE(TEXT(CK7,"#,##0.00"),"-","△")&amp;"】"))</f>
        <v>【163.27】</v>
      </c>
      <c r="CL6" s="36">
        <f>IF(CL7="",NA(),CL7)</f>
        <v>64.540000000000006</v>
      </c>
      <c r="CM6" s="36">
        <f t="shared" ref="CM6:CU6" si="10">IF(CM7="",NA(),CM7)</f>
        <v>59.09</v>
      </c>
      <c r="CN6" s="36">
        <f t="shared" si="10"/>
        <v>58.01</v>
      </c>
      <c r="CO6" s="36">
        <f t="shared" si="10"/>
        <v>57.44</v>
      </c>
      <c r="CP6" s="36">
        <f t="shared" si="10"/>
        <v>57.67</v>
      </c>
      <c r="CQ6" s="36">
        <f t="shared" si="10"/>
        <v>55.68</v>
      </c>
      <c r="CR6" s="36">
        <f t="shared" si="10"/>
        <v>55.64</v>
      </c>
      <c r="CS6" s="36">
        <f t="shared" si="10"/>
        <v>55.13</v>
      </c>
      <c r="CT6" s="36">
        <f t="shared" si="10"/>
        <v>54.77</v>
      </c>
      <c r="CU6" s="36">
        <f t="shared" si="10"/>
        <v>54.92</v>
      </c>
      <c r="CV6" s="35" t="str">
        <f>IF(CV7="","",IF(CV7="-","【-】","【"&amp;SUBSTITUTE(TEXT(CV7,"#,##0.00"),"-","△")&amp;"】"))</f>
        <v>【59.94】</v>
      </c>
      <c r="CW6" s="36">
        <f>IF(CW7="",NA(),CW7)</f>
        <v>63.59</v>
      </c>
      <c r="CX6" s="36">
        <f t="shared" ref="CX6:DF6" si="11">IF(CX7="",NA(),CX7)</f>
        <v>68.53</v>
      </c>
      <c r="CY6" s="36">
        <f t="shared" si="11"/>
        <v>68.430000000000007</v>
      </c>
      <c r="CZ6" s="36">
        <f t="shared" si="11"/>
        <v>69.19</v>
      </c>
      <c r="DA6" s="36">
        <f t="shared" si="11"/>
        <v>67.78</v>
      </c>
      <c r="DB6" s="36">
        <f t="shared" si="11"/>
        <v>83.18</v>
      </c>
      <c r="DC6" s="36">
        <f t="shared" si="11"/>
        <v>83.09</v>
      </c>
      <c r="DD6" s="36">
        <f t="shared" si="11"/>
        <v>83</v>
      </c>
      <c r="DE6" s="36">
        <f t="shared" si="11"/>
        <v>82.89</v>
      </c>
      <c r="DF6" s="36">
        <f t="shared" si="11"/>
        <v>82.66</v>
      </c>
      <c r="DG6" s="35" t="str">
        <f>IF(DG7="","",IF(DG7="-","【-】","【"&amp;SUBSTITUTE(TEXT(DG7,"#,##0.00"),"-","△")&amp;"】"))</f>
        <v>【90.22】</v>
      </c>
      <c r="DH6" s="36">
        <f>IF(DH7="",NA(),DH7)</f>
        <v>43.88</v>
      </c>
      <c r="DI6" s="36">
        <f t="shared" ref="DI6:DQ6" si="12">IF(DI7="",NA(),DI7)</f>
        <v>45.75</v>
      </c>
      <c r="DJ6" s="36">
        <f t="shared" si="12"/>
        <v>56.31</v>
      </c>
      <c r="DK6" s="36">
        <f t="shared" si="12"/>
        <v>58.48</v>
      </c>
      <c r="DL6" s="36">
        <f t="shared" si="12"/>
        <v>60.49</v>
      </c>
      <c r="DM6" s="36">
        <f t="shared" si="12"/>
        <v>38.07</v>
      </c>
      <c r="DN6" s="36">
        <f t="shared" si="12"/>
        <v>39.06</v>
      </c>
      <c r="DO6" s="36">
        <f t="shared" si="12"/>
        <v>46.66</v>
      </c>
      <c r="DP6" s="36">
        <f t="shared" si="12"/>
        <v>47.46</v>
      </c>
      <c r="DQ6" s="36">
        <f t="shared" si="12"/>
        <v>48.49</v>
      </c>
      <c r="DR6" s="35" t="str">
        <f>IF(DR7="","",IF(DR7="-","【-】","【"&amp;SUBSTITUTE(TEXT(DR7,"#,##0.00"),"-","△")&amp;"】"))</f>
        <v>【47.91】</v>
      </c>
      <c r="DS6" s="36">
        <f>IF(DS7="",NA(),DS7)</f>
        <v>0.67</v>
      </c>
      <c r="DT6" s="36">
        <f t="shared" ref="DT6:EB6" si="13">IF(DT7="",NA(),DT7)</f>
        <v>0.48</v>
      </c>
      <c r="DU6" s="36">
        <f t="shared" si="13"/>
        <v>1.48</v>
      </c>
      <c r="DV6" s="36">
        <f t="shared" si="13"/>
        <v>2.29</v>
      </c>
      <c r="DW6" s="36">
        <f t="shared" si="13"/>
        <v>3.71</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0.05</v>
      </c>
      <c r="EE6" s="36">
        <f t="shared" ref="EE6:EM6" si="14">IF(EE7="",NA(),EE7)</f>
        <v>0.05</v>
      </c>
      <c r="EF6" s="36">
        <f t="shared" si="14"/>
        <v>0.16</v>
      </c>
      <c r="EG6" s="36">
        <f t="shared" si="14"/>
        <v>0.31</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92151</v>
      </c>
      <c r="D7" s="38">
        <v>46</v>
      </c>
      <c r="E7" s="38">
        <v>1</v>
      </c>
      <c r="F7" s="38">
        <v>0</v>
      </c>
      <c r="G7" s="38">
        <v>1</v>
      </c>
      <c r="H7" s="38" t="s">
        <v>105</v>
      </c>
      <c r="I7" s="38" t="s">
        <v>106</v>
      </c>
      <c r="J7" s="38" t="s">
        <v>107</v>
      </c>
      <c r="K7" s="38" t="s">
        <v>108</v>
      </c>
      <c r="L7" s="38" t="s">
        <v>109</v>
      </c>
      <c r="M7" s="38"/>
      <c r="N7" s="39" t="s">
        <v>110</v>
      </c>
      <c r="O7" s="39">
        <v>52.03</v>
      </c>
      <c r="P7" s="39">
        <v>80.56</v>
      </c>
      <c r="Q7" s="39">
        <v>3866</v>
      </c>
      <c r="R7" s="39">
        <v>27600</v>
      </c>
      <c r="S7" s="39">
        <v>174.35</v>
      </c>
      <c r="T7" s="39">
        <v>158.30000000000001</v>
      </c>
      <c r="U7" s="39">
        <v>22123</v>
      </c>
      <c r="V7" s="39">
        <v>102.75</v>
      </c>
      <c r="W7" s="39">
        <v>215.31</v>
      </c>
      <c r="X7" s="39">
        <v>108.88</v>
      </c>
      <c r="Y7" s="39">
        <v>105.66</v>
      </c>
      <c r="Z7" s="39">
        <v>105.45</v>
      </c>
      <c r="AA7" s="39">
        <v>111.02</v>
      </c>
      <c r="AB7" s="39">
        <v>115.84</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17489.88</v>
      </c>
      <c r="AU7" s="39">
        <v>8239.86</v>
      </c>
      <c r="AV7" s="39">
        <v>357.62</v>
      </c>
      <c r="AW7" s="39">
        <v>379.57</v>
      </c>
      <c r="AX7" s="39">
        <v>400.06</v>
      </c>
      <c r="AY7" s="39">
        <v>915.5</v>
      </c>
      <c r="AZ7" s="39">
        <v>963.24</v>
      </c>
      <c r="BA7" s="39">
        <v>381.53</v>
      </c>
      <c r="BB7" s="39">
        <v>391.54</v>
      </c>
      <c r="BC7" s="39">
        <v>384.34</v>
      </c>
      <c r="BD7" s="39">
        <v>262.87</v>
      </c>
      <c r="BE7" s="39">
        <v>766.47</v>
      </c>
      <c r="BF7" s="39">
        <v>706.49</v>
      </c>
      <c r="BG7" s="39">
        <v>676.85</v>
      </c>
      <c r="BH7" s="39">
        <v>612.74</v>
      </c>
      <c r="BI7" s="39">
        <v>571.11</v>
      </c>
      <c r="BJ7" s="39">
        <v>404.78</v>
      </c>
      <c r="BK7" s="39">
        <v>400.38</v>
      </c>
      <c r="BL7" s="39">
        <v>393.27</v>
      </c>
      <c r="BM7" s="39">
        <v>386.97</v>
      </c>
      <c r="BN7" s="39">
        <v>380.58</v>
      </c>
      <c r="BO7" s="39">
        <v>270.87</v>
      </c>
      <c r="BP7" s="39">
        <v>104.87</v>
      </c>
      <c r="BQ7" s="39">
        <v>102.97</v>
      </c>
      <c r="BR7" s="39">
        <v>102.28</v>
      </c>
      <c r="BS7" s="39">
        <v>108.58</v>
      </c>
      <c r="BT7" s="39">
        <v>113.62</v>
      </c>
      <c r="BU7" s="39">
        <v>98.07</v>
      </c>
      <c r="BV7" s="39">
        <v>96.56</v>
      </c>
      <c r="BW7" s="39">
        <v>100.47</v>
      </c>
      <c r="BX7" s="39">
        <v>101.72</v>
      </c>
      <c r="BY7" s="39">
        <v>102.38</v>
      </c>
      <c r="BZ7" s="39">
        <v>105.59</v>
      </c>
      <c r="CA7" s="39">
        <v>202.86</v>
      </c>
      <c r="CB7" s="39">
        <v>206.95</v>
      </c>
      <c r="CC7" s="39">
        <v>204.59</v>
      </c>
      <c r="CD7" s="39">
        <v>192.3</v>
      </c>
      <c r="CE7" s="39">
        <v>183.67</v>
      </c>
      <c r="CF7" s="39">
        <v>172.26</v>
      </c>
      <c r="CG7" s="39">
        <v>177.14</v>
      </c>
      <c r="CH7" s="39">
        <v>169.82</v>
      </c>
      <c r="CI7" s="39">
        <v>168.2</v>
      </c>
      <c r="CJ7" s="39">
        <v>168.67</v>
      </c>
      <c r="CK7" s="39">
        <v>163.27000000000001</v>
      </c>
      <c r="CL7" s="39">
        <v>64.540000000000006</v>
      </c>
      <c r="CM7" s="39">
        <v>59.09</v>
      </c>
      <c r="CN7" s="39">
        <v>58.01</v>
      </c>
      <c r="CO7" s="39">
        <v>57.44</v>
      </c>
      <c r="CP7" s="39">
        <v>57.67</v>
      </c>
      <c r="CQ7" s="39">
        <v>55.68</v>
      </c>
      <c r="CR7" s="39">
        <v>55.64</v>
      </c>
      <c r="CS7" s="39">
        <v>55.13</v>
      </c>
      <c r="CT7" s="39">
        <v>54.77</v>
      </c>
      <c r="CU7" s="39">
        <v>54.92</v>
      </c>
      <c r="CV7" s="39">
        <v>59.94</v>
      </c>
      <c r="CW7" s="39">
        <v>63.59</v>
      </c>
      <c r="CX7" s="39">
        <v>68.53</v>
      </c>
      <c r="CY7" s="39">
        <v>68.430000000000007</v>
      </c>
      <c r="CZ7" s="39">
        <v>69.19</v>
      </c>
      <c r="DA7" s="39">
        <v>67.78</v>
      </c>
      <c r="DB7" s="39">
        <v>83.18</v>
      </c>
      <c r="DC7" s="39">
        <v>83.09</v>
      </c>
      <c r="DD7" s="39">
        <v>83</v>
      </c>
      <c r="DE7" s="39">
        <v>82.89</v>
      </c>
      <c r="DF7" s="39">
        <v>82.66</v>
      </c>
      <c r="DG7" s="39">
        <v>90.22</v>
      </c>
      <c r="DH7" s="39">
        <v>43.88</v>
      </c>
      <c r="DI7" s="39">
        <v>45.75</v>
      </c>
      <c r="DJ7" s="39">
        <v>56.31</v>
      </c>
      <c r="DK7" s="39">
        <v>58.48</v>
      </c>
      <c r="DL7" s="39">
        <v>60.49</v>
      </c>
      <c r="DM7" s="39">
        <v>38.07</v>
      </c>
      <c r="DN7" s="39">
        <v>39.06</v>
      </c>
      <c r="DO7" s="39">
        <v>46.66</v>
      </c>
      <c r="DP7" s="39">
        <v>47.46</v>
      </c>
      <c r="DQ7" s="39">
        <v>48.49</v>
      </c>
      <c r="DR7" s="39">
        <v>47.91</v>
      </c>
      <c r="DS7" s="39">
        <v>0.67</v>
      </c>
      <c r="DT7" s="39">
        <v>0.48</v>
      </c>
      <c r="DU7" s="39">
        <v>1.48</v>
      </c>
      <c r="DV7" s="39">
        <v>2.29</v>
      </c>
      <c r="DW7" s="39">
        <v>3.71</v>
      </c>
      <c r="DX7" s="39">
        <v>7.73</v>
      </c>
      <c r="DY7" s="39">
        <v>8.8699999999999992</v>
      </c>
      <c r="DZ7" s="39">
        <v>9.85</v>
      </c>
      <c r="EA7" s="39">
        <v>9.7100000000000009</v>
      </c>
      <c r="EB7" s="39">
        <v>12.79</v>
      </c>
      <c r="EC7" s="39">
        <v>15</v>
      </c>
      <c r="ED7" s="39">
        <v>0.05</v>
      </c>
      <c r="EE7" s="39">
        <v>0.05</v>
      </c>
      <c r="EF7" s="39">
        <v>0.16</v>
      </c>
      <c r="EG7" s="39">
        <v>0.31</v>
      </c>
      <c r="EH7" s="39">
        <v>0</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2017-12-25T01:24:10Z</dcterms:created>
  <dcterms:modified xsi:type="dcterms:W3CDTF">2018-02-19T02:29:09Z</dcterms:modified>
  <cp:category/>
</cp:coreProperties>
</file>