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rBvdO4SN6yzvvbuQT5XFYeb5FrXHM04AcdZfs1D96HKNd1uH1ns4L9M9VTxQg/hBMuQ1noszUANM8T5tbWg1bw==" workbookSaltValue="SLUBOdRG3pP1jRm2qoqYr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<sst xmlns="http://schemas.openxmlformats.org/spreadsheetml/2006/main" count="232" uniqueCount="120">
  <si>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</si>
  <si>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</si>
  <si>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</si>
  <si>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</si>
  <si>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</si>
  <si>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</si>
  <si>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</si>
  <si>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</si>
  <si>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</si>
  <si>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</si>
  <si>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</si>
  <si>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</si>
  <si>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</si>
  <si>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</si>
  <si>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</si>
  <si>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</si>
  <si>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</si>
  <si>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</si>
  <si>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</si>
  <si>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</si>
  <si>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</si>
  <si>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</si>
  <si>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</si>
  <si>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</si>
  <si>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</si>
  <si>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</si>
  <si>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</si>
  <si>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</si>
  <si>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</si>
  <si>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</si>
  <si>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</si>
  <si>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</si>
  <si>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</si>
  <si>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</si>
  <si>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</si>
  <si>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</si>
  <si>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</si>
  <si>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</si>
  <si>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</si>
  <si>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</si>
  <si>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</si>
  <si>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</si>
  <si>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</si>
  <si>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</si>
  <si>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</si>
  <si>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</si>
  <si>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</si>
  <si>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</si>
  <si>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</si>
  <si>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</si>
  <si>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</si>
  <si>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</si>
  <si>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</si>
  <si>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</si>
  <si>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</si>
  <si>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</si>
  <si>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</si>
  <si>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</si>
  <si>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</si>
  <si>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</si>
  <si>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</si>
  <si>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</si>
  <si>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</si>
  <si>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</si>
  <si>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</si>
  <si>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</si>
  <si>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</si>
  <si>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</si>
  <si>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</si>
  <si>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</si>
  <si>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</si>
  <si>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</si>
  <si>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</si>
  <si>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</si>
  <si>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</si>
  <si>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</si>
  <si>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</si>
  <si>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</si>
  <si>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</si>
  <si>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</si>
  <si>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</si>
  <si>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</si>
  <si>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</si>
  <si>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</si>
  <si>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</si>
  <si>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</si>
  <si>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</si>
  <si>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</si>
  <si>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</si>
  <si>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</si>
  <si>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</si>
  <si>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</si>
  <si>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</si>
  <si>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</si>
  <si>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</si>
  <si>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</si>
  <si>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</si>
  <si>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</si>
  <si>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</si>
  <si>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</si>
  <si>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</si>
  <si>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</si>
  <si>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</si>
  <si>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</si>
  <si>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</si>
  <si>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</si>
  <si>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</si>
  <si>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</si>
  <si>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</si>
  <si>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</si>
  <si>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</si>
  <si>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</si>
  <si>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</si>
  <si>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</si>
  <si>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</si>
  <si>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</si>
  <si>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</si>
  <si>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及び管路経年化率を見ると年々増加しており、水道施設の老朽化が進んでます。平成29年度に策定した電気機械更新計画に加え、平成30年度にアセットマネジメントを策定しますので、これらの計画等に基づき、順次更新事業を実施いたします。</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1" eb="22">
      <t>ミ</t>
    </rPh>
    <rPh sb="24" eb="26">
      <t>ネンネン</t>
    </rPh>
    <rPh sb="26" eb="28">
      <t>ゾウカ</t>
    </rPh>
    <rPh sb="33" eb="35">
      <t>スイドウ</t>
    </rPh>
    <rPh sb="35" eb="37">
      <t>シセツ</t>
    </rPh>
    <rPh sb="38" eb="41">
      <t>ロウキュウカ</t>
    </rPh>
    <rPh sb="42" eb="43">
      <t>スス</t>
    </rPh>
    <rPh sb="48" eb="50">
      <t>ヘイセイ</t>
    </rPh>
    <rPh sb="52" eb="54">
      <t>ネンド</t>
    </rPh>
    <rPh sb="55" eb="57">
      <t>サクテイ</t>
    </rPh>
    <rPh sb="59" eb="61">
      <t>デンキ</t>
    </rPh>
    <rPh sb="61" eb="63">
      <t>キカイ</t>
    </rPh>
    <rPh sb="63" eb="65">
      <t>コウシン</t>
    </rPh>
    <rPh sb="65" eb="67">
      <t>ケイカク</t>
    </rPh>
    <rPh sb="68" eb="69">
      <t>クワ</t>
    </rPh>
    <rPh sb="71" eb="73">
      <t>ヘイセイ</t>
    </rPh>
    <rPh sb="75" eb="77">
      <t>ネンド</t>
    </rPh>
    <rPh sb="89" eb="91">
      <t>サクテイ</t>
    </rPh>
    <rPh sb="101" eb="103">
      <t>ケイカク</t>
    </rPh>
    <rPh sb="103" eb="104">
      <t>トウ</t>
    </rPh>
    <rPh sb="105" eb="106">
      <t>モト</t>
    </rPh>
    <rPh sb="109" eb="111">
      <t>ジュンジ</t>
    </rPh>
    <rPh sb="111" eb="113">
      <t>コウシン</t>
    </rPh>
    <rPh sb="113" eb="115">
      <t>ジギョウ</t>
    </rPh>
    <rPh sb="116" eb="118">
      <t>ジッシ</t>
    </rPh>
    <phoneticPr fontId="4"/>
  </si>
  <si>
    <t>　給水収益はほぼ横ばいだったものの、負担金・補助金の減少により経常収益は前年度比１.１％の減少となりましたが、減価償却費及び支払利息等の減額により経常費用が約５％減少したことから、経常収支比率は前年度と比較し４.７７ポイントの増加となりました。
　給水原価は平均値より高い傾向がありましたが、年々減少しており平成29年度は平均値を下回りました。今後も経費削減に努めてまいります。
　本市は特に有収率が低いため、有収率の向上対策として漏水調査及び修繕を実施しましたが、改善が見られませんでした。平成30年度以降は漏水調査に加えて配水管布設替工事を実施しますので、これらの対策より有収率の向上に努めていきます。</t>
    <rPh sb="1" eb="3">
      <t>キュウスイ</t>
    </rPh>
    <rPh sb="3" eb="5">
      <t>シュウエキ</t>
    </rPh>
    <rPh sb="8" eb="9">
      <t>ヨコ</t>
    </rPh>
    <rPh sb="18" eb="21">
      <t>フタンキン</t>
    </rPh>
    <rPh sb="22" eb="25">
      <t>ホジョキン</t>
    </rPh>
    <rPh sb="26" eb="28">
      <t>ゲンショウ</t>
    </rPh>
    <rPh sb="31" eb="33">
      <t>ケイジョウ</t>
    </rPh>
    <rPh sb="33" eb="35">
      <t>シュウエキ</t>
    </rPh>
    <rPh sb="36" eb="39">
      <t>ゼンネンド</t>
    </rPh>
    <rPh sb="45" eb="47">
      <t>ゲンショウ</t>
    </rPh>
    <rPh sb="73" eb="75">
      <t>ケイジョウ</t>
    </rPh>
    <rPh sb="75" eb="77">
      <t>ヒヨウ</t>
    </rPh>
    <rPh sb="78" eb="79">
      <t>ヤク</t>
    </rPh>
    <rPh sb="81" eb="83">
      <t>ゲンショウ</t>
    </rPh>
    <rPh sb="90" eb="92">
      <t>ケイジョウ</t>
    </rPh>
    <rPh sb="92" eb="94">
      <t>シュウシ</t>
    </rPh>
    <rPh sb="94" eb="96">
      <t>ヒリツ</t>
    </rPh>
    <rPh sb="97" eb="100">
      <t>ゼンネンド</t>
    </rPh>
    <rPh sb="101" eb="103">
      <t>ヒカク</t>
    </rPh>
    <rPh sb="113" eb="115">
      <t>ゾウカ</t>
    </rPh>
    <rPh sb="124" eb="126">
      <t>キュウスイ</t>
    </rPh>
    <rPh sb="126" eb="128">
      <t>ゲンカ</t>
    </rPh>
    <rPh sb="129" eb="132">
      <t>ヘイキンチ</t>
    </rPh>
    <rPh sb="134" eb="135">
      <t>タカ</t>
    </rPh>
    <rPh sb="136" eb="138">
      <t>ケイコウ</t>
    </rPh>
    <rPh sb="146" eb="148">
      <t>ネンネン</t>
    </rPh>
    <rPh sb="148" eb="150">
      <t>ゲンショウ</t>
    </rPh>
    <rPh sb="154" eb="156">
      <t>ヘイセイ</t>
    </rPh>
    <rPh sb="158" eb="160">
      <t>ネンド</t>
    </rPh>
    <rPh sb="161" eb="164">
      <t>ヘイキンチ</t>
    </rPh>
    <rPh sb="165" eb="167">
      <t>シタマワ</t>
    </rPh>
    <rPh sb="172" eb="174">
      <t>コンゴ</t>
    </rPh>
    <rPh sb="175" eb="177">
      <t>ケイヒ</t>
    </rPh>
    <rPh sb="177" eb="179">
      <t>サクゲン</t>
    </rPh>
    <rPh sb="180" eb="181">
      <t>ツト</t>
    </rPh>
    <rPh sb="191" eb="193">
      <t>ホンシ</t>
    </rPh>
    <rPh sb="194" eb="195">
      <t>トク</t>
    </rPh>
    <rPh sb="196" eb="199">
      <t>ユウシュウリツ</t>
    </rPh>
    <rPh sb="200" eb="201">
      <t>ヒク</t>
    </rPh>
    <rPh sb="205" eb="208">
      <t>ユウシュウリツ</t>
    </rPh>
    <rPh sb="209" eb="211">
      <t>コウジョウ</t>
    </rPh>
    <rPh sb="211" eb="213">
      <t>タイサク</t>
    </rPh>
    <rPh sb="216" eb="218">
      <t>ロウスイ</t>
    </rPh>
    <rPh sb="218" eb="220">
      <t>チョウサ</t>
    </rPh>
    <rPh sb="220" eb="221">
      <t>オヨ</t>
    </rPh>
    <rPh sb="222" eb="224">
      <t>シュウゼン</t>
    </rPh>
    <rPh sb="225" eb="227">
      <t>ジッシ</t>
    </rPh>
    <rPh sb="233" eb="235">
      <t>カイゼン</t>
    </rPh>
    <rPh sb="236" eb="237">
      <t>ミ</t>
    </rPh>
    <rPh sb="246" eb="248">
      <t>ヘイセイ</t>
    </rPh>
    <rPh sb="250" eb="252">
      <t>ネンド</t>
    </rPh>
    <rPh sb="252" eb="254">
      <t>イコウ</t>
    </rPh>
    <rPh sb="255" eb="257">
      <t>ロウスイ</t>
    </rPh>
    <rPh sb="257" eb="259">
      <t>チョウサ</t>
    </rPh>
    <rPh sb="260" eb="261">
      <t>クワ</t>
    </rPh>
    <rPh sb="263" eb="266">
      <t>ハイスイカン</t>
    </rPh>
    <rPh sb="266" eb="269">
      <t>フセツガ</t>
    </rPh>
    <rPh sb="269" eb="271">
      <t>コウジ</t>
    </rPh>
    <rPh sb="272" eb="274">
      <t>ジッシ</t>
    </rPh>
    <rPh sb="284" eb="286">
      <t>タイサク</t>
    </rPh>
    <rPh sb="288" eb="291">
      <t>ユウシュウリツ</t>
    </rPh>
    <rPh sb="292" eb="294">
      <t>コウジョウ</t>
    </rPh>
    <rPh sb="295" eb="296">
      <t>ツト</t>
    </rPh>
    <phoneticPr fontId="4"/>
  </si>
  <si>
    <t>　経常収支比率及び料金回収率から経営状況は良いと判断できますが、有形固定資産減価償却率及び管路経年化率から施設の更新は進んでいない状況であります。平成29年度から順次策定している計画に基づき、更新事業を順次実施いたします。また、更新事業を実施するには、企業債残高対給水収益比率から料金の値上げが必要であると思料します。</t>
    <rPh sb="1" eb="3">
      <t>ケイジョウ</t>
    </rPh>
    <rPh sb="3" eb="5">
      <t>シュウシ</t>
    </rPh>
    <rPh sb="5" eb="7">
      <t>ヒリツ</t>
    </rPh>
    <rPh sb="7" eb="8">
      <t>オヨ</t>
    </rPh>
    <rPh sb="9" eb="11">
      <t>リョウキン</t>
    </rPh>
    <rPh sb="11" eb="13">
      <t>カイシュウ</t>
    </rPh>
    <rPh sb="13" eb="14">
      <t>リツ</t>
    </rPh>
    <rPh sb="16" eb="18">
      <t>ケイエイ</t>
    </rPh>
    <rPh sb="18" eb="20">
      <t>ジョウキョウ</t>
    </rPh>
    <rPh sb="21" eb="22">
      <t>ヨ</t>
    </rPh>
    <rPh sb="24" eb="26">
      <t>ハンダン</t>
    </rPh>
    <rPh sb="32" eb="34">
      <t>ユウケイ</t>
    </rPh>
    <rPh sb="34" eb="36">
      <t>コテイ</t>
    </rPh>
    <rPh sb="36" eb="38">
      <t>シサン</t>
    </rPh>
    <rPh sb="38" eb="42">
      <t>ゲンカショウキャク</t>
    </rPh>
    <rPh sb="42" eb="43">
      <t>リツ</t>
    </rPh>
    <rPh sb="43" eb="44">
      <t>オヨ</t>
    </rPh>
    <rPh sb="45" eb="47">
      <t>カンロ</t>
    </rPh>
    <rPh sb="47" eb="49">
      <t>ケイネン</t>
    </rPh>
    <rPh sb="49" eb="50">
      <t>カ</t>
    </rPh>
    <rPh sb="50" eb="51">
      <t>リツ</t>
    </rPh>
    <rPh sb="53" eb="55">
      <t>シセツ</t>
    </rPh>
    <rPh sb="56" eb="58">
      <t>コウシン</t>
    </rPh>
    <rPh sb="59" eb="60">
      <t>スス</t>
    </rPh>
    <rPh sb="65" eb="67">
      <t>ジョウキョウ</t>
    </rPh>
    <rPh sb="73" eb="75">
      <t>ヘイセイ</t>
    </rPh>
    <rPh sb="77" eb="79">
      <t>ネンド</t>
    </rPh>
    <rPh sb="81" eb="83">
      <t>ジュンジ</t>
    </rPh>
    <rPh sb="83" eb="85">
      <t>サクテイ</t>
    </rPh>
    <rPh sb="89" eb="91">
      <t>ケイカク</t>
    </rPh>
    <rPh sb="92" eb="93">
      <t>モト</t>
    </rPh>
    <rPh sb="96" eb="98">
      <t>コウシン</t>
    </rPh>
    <rPh sb="98" eb="100">
      <t>ジギョウ</t>
    </rPh>
    <rPh sb="101" eb="103">
      <t>ジュンジ</t>
    </rPh>
    <rPh sb="103" eb="105">
      <t>ジッシ</t>
    </rPh>
    <rPh sb="114" eb="116">
      <t>コウシン</t>
    </rPh>
    <rPh sb="116" eb="118">
      <t>ジギョウ</t>
    </rPh>
    <rPh sb="119" eb="121">
      <t>ジッシ</t>
    </rPh>
    <rPh sb="126" eb="128">
      <t>キギョウ</t>
    </rPh>
    <rPh sb="128" eb="129">
      <t>サイ</t>
    </rPh>
    <rPh sb="129" eb="131">
      <t>ザンダカ</t>
    </rPh>
    <rPh sb="131" eb="132">
      <t>タイ</t>
    </rPh>
    <rPh sb="132" eb="134">
      <t>キュウスイ</t>
    </rPh>
    <rPh sb="134" eb="136">
      <t>シュウエキ</t>
    </rPh>
    <rPh sb="136" eb="138">
      <t>ヒリツ</t>
    </rPh>
    <rPh sb="140" eb="142">
      <t>リョウキン</t>
    </rPh>
    <rPh sb="143" eb="145">
      <t>ネア</t>
    </rPh>
    <rPh sb="147" eb="149">
      <t>ヒツヨウ</t>
    </rPh>
    <rPh sb="153" eb="155">
      <t>シリョ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</si>
</sst>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0.16</c:v>
                </c:pt>
                <c:pt idx="2">
                  <c:v>0.31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B8E-4945-AFD5-4D8B64BFA844}"/>
            </c:ext>
          </c:extLst>
        </c:ser>
        <c:dLbls>
          <c:showLegendKey val="0"/>
          <c:showVal val="0"/>
          <c:showCatName val="0"/>
          <c:showSerName val="0"/>
          <c:showPercent val="0"/>
          <c:showBubbleSize val="0"/>
        </c:dLbls>
        <c:gapWidth val="150"/>
        <c:axId val="130308928"/>
        <c:axId val="13031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B8E-4945-AFD5-4D8B64BFA844}"/>
            </c:ext>
          </c:extLst>
        </c:ser>
        <c:dLbls>
          <c:showLegendKey val="0"/>
          <c:showVal val="0"/>
          <c:showCatName val="0"/>
          <c:showSerName val="0"/>
          <c:showPercent val="0"/>
          <c:showBubbleSize val="0"/>
        </c:dLbls>
        <c:marker val="1"/>
        <c:smooth val="0"/>
        <c:axId val="130308928"/>
        <c:axId val="130310104"/>
      </c:lineChart>
      <c:dateAx>
        <c:axId val="130308928"/>
        <c:scaling>
          <c:orientation val="minMax"/>
        </c:scaling>
        <c:delete val="1"/>
        <c:axPos val="b"/>
        <c:numFmt formatCode="ge" sourceLinked="1"/>
        <c:majorTickMark val="none"/>
        <c:minorTickMark val="none"/>
        <c:tickLblPos val="none"/>
        <c:crossAx val="130310104"/>
        <c:crosses val="autoZero"/>
        <c:auto val="1"/>
        <c:lblOffset val="100"/>
        <c:baseTimeUnit val="years"/>
      </c:dateAx>
      <c:valAx>
        <c:axId val="13031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59.09</c:v>
                </c:pt>
                <c:pt idx="1">
                  <c:v>58.01</c:v>
                </c:pt>
                <c:pt idx="2">
                  <c:v>57.44</c:v>
                </c:pt>
                <c:pt idx="3">
                  <c:v>57.67</c:v>
                </c:pt>
                <c:pt idx="4">
                  <c:v>59.21</c:v>
                </c:pt>
              </c:numCache>
            </c:numRef>
          </c:val>
          <c:extLst xmlns:c16r2="http://schemas.microsoft.com/office/drawing/2015/06/chart">
            <c:ext xmlns:c16="http://schemas.microsoft.com/office/drawing/2014/chart" uri="{C3380CC4-5D6E-409C-BE32-E72D297353CC}">
              <c16:uniqueId val="{00000000-11EC-4948-9CB4-41D4A2037E61}"/>
            </c:ext>
          </c:extLst>
        </c:ser>
        <c:dLbls>
          <c:showLegendKey val="0"/>
          <c:showVal val="0"/>
          <c:showCatName val="0"/>
          <c:showSerName val="0"/>
          <c:showPercent val="0"/>
          <c:showBubbleSize val="0"/>
        </c:dLbls>
        <c:gapWidth val="150"/>
        <c:axId val="189253608"/>
        <c:axId val="18925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11EC-4948-9CB4-41D4A2037E61}"/>
            </c:ext>
          </c:extLst>
        </c:ser>
        <c:dLbls>
          <c:showLegendKey val="0"/>
          <c:showVal val="0"/>
          <c:showCatName val="0"/>
          <c:showSerName val="0"/>
          <c:showPercent val="0"/>
          <c:showBubbleSize val="0"/>
        </c:dLbls>
        <c:marker val="1"/>
        <c:smooth val="0"/>
        <c:axId val="189253608"/>
        <c:axId val="189254000"/>
      </c:lineChart>
      <c:dateAx>
        <c:axId val="189253608"/>
        <c:scaling>
          <c:orientation val="minMax"/>
        </c:scaling>
        <c:delete val="1"/>
        <c:axPos val="b"/>
        <c:numFmt formatCode="ge" sourceLinked="1"/>
        <c:majorTickMark val="none"/>
        <c:minorTickMark val="none"/>
        <c:tickLblPos val="none"/>
        <c:crossAx val="189254000"/>
        <c:crosses val="autoZero"/>
        <c:auto val="1"/>
        <c:lblOffset val="100"/>
        <c:baseTimeUnit val="years"/>
      </c:dateAx>
      <c:valAx>
        <c:axId val="18925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5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68.53</c:v>
                </c:pt>
                <c:pt idx="1">
                  <c:v>68.430000000000007</c:v>
                </c:pt>
                <c:pt idx="2">
                  <c:v>69.19</c:v>
                </c:pt>
                <c:pt idx="3">
                  <c:v>67.78</c:v>
                </c:pt>
                <c:pt idx="4">
                  <c:v>65.89</c:v>
                </c:pt>
              </c:numCache>
            </c:numRef>
          </c:val>
          <c:extLst xmlns:c16r2="http://schemas.microsoft.com/office/drawing/2015/06/chart">
            <c:ext xmlns:c16="http://schemas.microsoft.com/office/drawing/2014/chart" uri="{C3380CC4-5D6E-409C-BE32-E72D297353CC}">
              <c16:uniqueId val="{00000000-FB26-4CB6-9F98-CC435BD2D979}"/>
            </c:ext>
          </c:extLst>
        </c:ser>
        <c:dLbls>
          <c:showLegendKey val="0"/>
          <c:showVal val="0"/>
          <c:showCatName val="0"/>
          <c:showSerName val="0"/>
          <c:showPercent val="0"/>
          <c:showBubbleSize val="0"/>
        </c:dLbls>
        <c:gapWidth val="150"/>
        <c:axId val="189255176"/>
        <c:axId val="18925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FB26-4CB6-9F98-CC435BD2D979}"/>
            </c:ext>
          </c:extLst>
        </c:ser>
        <c:dLbls>
          <c:showLegendKey val="0"/>
          <c:showVal val="0"/>
          <c:showCatName val="0"/>
          <c:showSerName val="0"/>
          <c:showPercent val="0"/>
          <c:showBubbleSize val="0"/>
        </c:dLbls>
        <c:marker val="1"/>
        <c:smooth val="0"/>
        <c:axId val="189255176"/>
        <c:axId val="189255568"/>
      </c:lineChart>
      <c:dateAx>
        <c:axId val="189255176"/>
        <c:scaling>
          <c:orientation val="minMax"/>
        </c:scaling>
        <c:delete val="1"/>
        <c:axPos val="b"/>
        <c:numFmt formatCode="ge" sourceLinked="1"/>
        <c:majorTickMark val="none"/>
        <c:minorTickMark val="none"/>
        <c:tickLblPos val="none"/>
        <c:crossAx val="189255568"/>
        <c:crosses val="autoZero"/>
        <c:auto val="1"/>
        <c:lblOffset val="100"/>
        <c:baseTimeUnit val="years"/>
      </c:dateAx>
      <c:valAx>
        <c:axId val="18925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5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105.66</c:v>
                </c:pt>
                <c:pt idx="1">
                  <c:v>105.45</c:v>
                </c:pt>
                <c:pt idx="2">
                  <c:v>111.02</c:v>
                </c:pt>
                <c:pt idx="3">
                  <c:v>115.84</c:v>
                </c:pt>
                <c:pt idx="4">
                  <c:v>120.61</c:v>
                </c:pt>
              </c:numCache>
            </c:numRef>
          </c:val>
          <c:extLst xmlns:c16r2="http://schemas.microsoft.com/office/drawing/2015/06/chart">
            <c:ext xmlns:c16="http://schemas.microsoft.com/office/drawing/2014/chart" uri="{C3380CC4-5D6E-409C-BE32-E72D297353CC}">
              <c16:uniqueId val="{00000000-9033-4CE2-87AC-8A50193769BF}"/>
            </c:ext>
          </c:extLst>
        </c:ser>
        <c:dLbls>
          <c:showLegendKey val="0"/>
          <c:showVal val="0"/>
          <c:showCatName val="0"/>
          <c:showSerName val="0"/>
          <c:showPercent val="0"/>
          <c:showBubbleSize val="0"/>
        </c:dLbls>
        <c:gapWidth val="150"/>
        <c:axId val="188096952"/>
        <c:axId val="1880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9033-4CE2-87AC-8A50193769BF}"/>
            </c:ext>
          </c:extLst>
        </c:ser>
        <c:dLbls>
          <c:showLegendKey val="0"/>
          <c:showVal val="0"/>
          <c:showCatName val="0"/>
          <c:showSerName val="0"/>
          <c:showPercent val="0"/>
          <c:showBubbleSize val="0"/>
        </c:dLbls>
        <c:marker val="1"/>
        <c:smooth val="0"/>
        <c:axId val="188096952"/>
        <c:axId val="188097344"/>
      </c:lineChart>
      <c:dateAx>
        <c:axId val="188096952"/>
        <c:scaling>
          <c:orientation val="minMax"/>
        </c:scaling>
        <c:delete val="1"/>
        <c:axPos val="b"/>
        <c:numFmt formatCode="ge" sourceLinked="1"/>
        <c:majorTickMark val="none"/>
        <c:minorTickMark val="none"/>
        <c:tickLblPos val="none"/>
        <c:crossAx val="188097344"/>
        <c:crosses val="autoZero"/>
        <c:auto val="1"/>
        <c:lblOffset val="100"/>
        <c:baseTimeUnit val="years"/>
      </c:dateAx>
      <c:valAx>
        <c:axId val="18809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9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45.75</c:v>
                </c:pt>
                <c:pt idx="1">
                  <c:v>56.31</c:v>
                </c:pt>
                <c:pt idx="2">
                  <c:v>58.48</c:v>
                </c:pt>
                <c:pt idx="3">
                  <c:v>60.49</c:v>
                </c:pt>
                <c:pt idx="4">
                  <c:v>62.36</c:v>
                </c:pt>
              </c:numCache>
            </c:numRef>
          </c:val>
          <c:extLst xmlns:c16r2="http://schemas.microsoft.com/office/drawing/2015/06/chart">
            <c:ext xmlns:c16="http://schemas.microsoft.com/office/drawing/2014/chart" uri="{C3380CC4-5D6E-409C-BE32-E72D297353CC}">
              <c16:uniqueId val="{00000000-7057-4C9E-8DD4-C795C2E03E30}"/>
            </c:ext>
          </c:extLst>
        </c:ser>
        <c:dLbls>
          <c:showLegendKey val="0"/>
          <c:showVal val="0"/>
          <c:showCatName val="0"/>
          <c:showSerName val="0"/>
          <c:showPercent val="0"/>
          <c:showBubbleSize val="0"/>
        </c:dLbls>
        <c:gapWidth val="150"/>
        <c:axId val="188098520"/>
        <c:axId val="1880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7057-4C9E-8DD4-C795C2E03E30}"/>
            </c:ext>
          </c:extLst>
        </c:ser>
        <c:dLbls>
          <c:showLegendKey val="0"/>
          <c:showVal val="0"/>
          <c:showCatName val="0"/>
          <c:showSerName val="0"/>
          <c:showPercent val="0"/>
          <c:showBubbleSize val="0"/>
        </c:dLbls>
        <c:marker val="1"/>
        <c:smooth val="0"/>
        <c:axId val="188098520"/>
        <c:axId val="188098912"/>
      </c:lineChart>
      <c:dateAx>
        <c:axId val="188098520"/>
        <c:scaling>
          <c:orientation val="minMax"/>
        </c:scaling>
        <c:delete val="1"/>
        <c:axPos val="b"/>
        <c:numFmt formatCode="ge" sourceLinked="1"/>
        <c:majorTickMark val="none"/>
        <c:minorTickMark val="none"/>
        <c:tickLblPos val="none"/>
        <c:crossAx val="188098912"/>
        <c:crosses val="autoZero"/>
        <c:auto val="1"/>
        <c:lblOffset val="100"/>
        <c:baseTimeUnit val="years"/>
      </c:dateAx>
      <c:valAx>
        <c:axId val="1880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9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0.48</c:v>
                </c:pt>
                <c:pt idx="1">
                  <c:v>1.48</c:v>
                </c:pt>
                <c:pt idx="2">
                  <c:v>2.29</c:v>
                </c:pt>
                <c:pt idx="3">
                  <c:v>3.71</c:v>
                </c:pt>
                <c:pt idx="4">
                  <c:v>3.83</c:v>
                </c:pt>
              </c:numCache>
            </c:numRef>
          </c:val>
          <c:extLst xmlns:c16r2="http://schemas.microsoft.com/office/drawing/2015/06/chart">
            <c:ext xmlns:c16="http://schemas.microsoft.com/office/drawing/2014/chart" uri="{C3380CC4-5D6E-409C-BE32-E72D297353CC}">
              <c16:uniqueId val="{00000000-1F2A-49BC-8412-03C1980C21EF}"/>
            </c:ext>
          </c:extLst>
        </c:ser>
        <c:dLbls>
          <c:showLegendKey val="0"/>
          <c:showVal val="0"/>
          <c:showCatName val="0"/>
          <c:showSerName val="0"/>
          <c:showPercent val="0"/>
          <c:showBubbleSize val="0"/>
        </c:dLbls>
        <c:gapWidth val="150"/>
        <c:axId val="188100088"/>
        <c:axId val="18892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1F2A-49BC-8412-03C1980C21EF}"/>
            </c:ext>
          </c:extLst>
        </c:ser>
        <c:dLbls>
          <c:showLegendKey val="0"/>
          <c:showVal val="0"/>
          <c:showCatName val="0"/>
          <c:showSerName val="0"/>
          <c:showPercent val="0"/>
          <c:showBubbleSize val="0"/>
        </c:dLbls>
        <c:marker val="1"/>
        <c:smooth val="0"/>
        <c:axId val="188100088"/>
        <c:axId val="188922040"/>
      </c:lineChart>
      <c:dateAx>
        <c:axId val="188100088"/>
        <c:scaling>
          <c:orientation val="minMax"/>
        </c:scaling>
        <c:delete val="1"/>
        <c:axPos val="b"/>
        <c:numFmt formatCode="ge" sourceLinked="1"/>
        <c:majorTickMark val="none"/>
        <c:minorTickMark val="none"/>
        <c:tickLblPos val="none"/>
        <c:crossAx val="188922040"/>
        <c:crosses val="autoZero"/>
        <c:auto val="1"/>
        <c:lblOffset val="100"/>
        <c:baseTimeUnit val="years"/>
      </c:dateAx>
      <c:valAx>
        <c:axId val="18892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0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3E-4148-B17E-ABAC6742CF35}"/>
            </c:ext>
          </c:extLst>
        </c:ser>
        <c:dLbls>
          <c:showLegendKey val="0"/>
          <c:showVal val="0"/>
          <c:showCatName val="0"/>
          <c:showSerName val="0"/>
          <c:showPercent val="0"/>
          <c:showBubbleSize val="0"/>
        </c:dLbls>
        <c:gapWidth val="150"/>
        <c:axId val="188924784"/>
        <c:axId val="18892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0A3E-4148-B17E-ABAC6742CF35}"/>
            </c:ext>
          </c:extLst>
        </c:ser>
        <c:dLbls>
          <c:showLegendKey val="0"/>
          <c:showVal val="0"/>
          <c:showCatName val="0"/>
          <c:showSerName val="0"/>
          <c:showPercent val="0"/>
          <c:showBubbleSize val="0"/>
        </c:dLbls>
        <c:marker val="1"/>
        <c:smooth val="0"/>
        <c:axId val="188924784"/>
        <c:axId val="188925176"/>
      </c:lineChart>
      <c:dateAx>
        <c:axId val="188924784"/>
        <c:scaling>
          <c:orientation val="minMax"/>
        </c:scaling>
        <c:delete val="1"/>
        <c:axPos val="b"/>
        <c:numFmt formatCode="ge" sourceLinked="1"/>
        <c:majorTickMark val="none"/>
        <c:minorTickMark val="none"/>
        <c:tickLblPos val="none"/>
        <c:crossAx val="188925176"/>
        <c:crosses val="autoZero"/>
        <c:auto val="1"/>
        <c:lblOffset val="100"/>
        <c:baseTimeUnit val="years"/>
      </c:dateAx>
      <c:valAx>
        <c:axId val="18892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92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8239.86</c:v>
                </c:pt>
                <c:pt idx="1">
                  <c:v>357.62</c:v>
                </c:pt>
                <c:pt idx="2">
                  <c:v>379.57</c:v>
                </c:pt>
                <c:pt idx="3">
                  <c:v>400.06</c:v>
                </c:pt>
                <c:pt idx="4">
                  <c:v>425.49</c:v>
                </c:pt>
              </c:numCache>
            </c:numRef>
          </c:val>
          <c:extLst xmlns:c16r2="http://schemas.microsoft.com/office/drawing/2015/06/chart">
            <c:ext xmlns:c16="http://schemas.microsoft.com/office/drawing/2014/chart" uri="{C3380CC4-5D6E-409C-BE32-E72D297353CC}">
              <c16:uniqueId val="{00000000-484E-4693-80FC-61F4650BB1D4}"/>
            </c:ext>
          </c:extLst>
        </c:ser>
        <c:dLbls>
          <c:showLegendKey val="0"/>
          <c:showVal val="0"/>
          <c:showCatName val="0"/>
          <c:showSerName val="0"/>
          <c:showPercent val="0"/>
          <c:showBubbleSize val="0"/>
        </c:dLbls>
        <c:gapWidth val="150"/>
        <c:axId val="188924392"/>
        <c:axId val="1889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484E-4693-80FC-61F4650BB1D4}"/>
            </c:ext>
          </c:extLst>
        </c:ser>
        <c:dLbls>
          <c:showLegendKey val="0"/>
          <c:showVal val="0"/>
          <c:showCatName val="0"/>
          <c:showSerName val="0"/>
          <c:showPercent val="0"/>
          <c:showBubbleSize val="0"/>
        </c:dLbls>
        <c:marker val="1"/>
        <c:smooth val="0"/>
        <c:axId val="188924392"/>
        <c:axId val="188924000"/>
      </c:lineChart>
      <c:dateAx>
        <c:axId val="188924392"/>
        <c:scaling>
          <c:orientation val="minMax"/>
        </c:scaling>
        <c:delete val="1"/>
        <c:axPos val="b"/>
        <c:numFmt formatCode="ge" sourceLinked="1"/>
        <c:majorTickMark val="none"/>
        <c:minorTickMark val="none"/>
        <c:tickLblPos val="none"/>
        <c:crossAx val="188924000"/>
        <c:crosses val="autoZero"/>
        <c:auto val="1"/>
        <c:lblOffset val="100"/>
        <c:baseTimeUnit val="years"/>
      </c:dateAx>
      <c:valAx>
        <c:axId val="18892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92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706.49</c:v>
                </c:pt>
                <c:pt idx="1">
                  <c:v>676.85</c:v>
                </c:pt>
                <c:pt idx="2">
                  <c:v>612.74</c:v>
                </c:pt>
                <c:pt idx="3">
                  <c:v>571.11</c:v>
                </c:pt>
                <c:pt idx="4">
                  <c:v>514.26</c:v>
                </c:pt>
              </c:numCache>
            </c:numRef>
          </c:val>
          <c:extLst xmlns:c16r2="http://schemas.microsoft.com/office/drawing/2015/06/chart">
            <c:ext xmlns:c16="http://schemas.microsoft.com/office/drawing/2014/chart" uri="{C3380CC4-5D6E-409C-BE32-E72D297353CC}">
              <c16:uniqueId val="{00000000-3650-4965-B049-419D5DD1FD4B}"/>
            </c:ext>
          </c:extLst>
        </c:ser>
        <c:dLbls>
          <c:showLegendKey val="0"/>
          <c:showVal val="0"/>
          <c:showCatName val="0"/>
          <c:showSerName val="0"/>
          <c:showPercent val="0"/>
          <c:showBubbleSize val="0"/>
        </c:dLbls>
        <c:gapWidth val="150"/>
        <c:axId val="188976824"/>
        <c:axId val="18897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3650-4965-B049-419D5DD1FD4B}"/>
            </c:ext>
          </c:extLst>
        </c:ser>
        <c:dLbls>
          <c:showLegendKey val="0"/>
          <c:showVal val="0"/>
          <c:showCatName val="0"/>
          <c:showSerName val="0"/>
          <c:showPercent val="0"/>
          <c:showBubbleSize val="0"/>
        </c:dLbls>
        <c:marker val="1"/>
        <c:smooth val="0"/>
        <c:axId val="188976824"/>
        <c:axId val="188977216"/>
      </c:lineChart>
      <c:dateAx>
        <c:axId val="188976824"/>
        <c:scaling>
          <c:orientation val="minMax"/>
        </c:scaling>
        <c:delete val="1"/>
        <c:axPos val="b"/>
        <c:numFmt formatCode="ge" sourceLinked="1"/>
        <c:majorTickMark val="none"/>
        <c:minorTickMark val="none"/>
        <c:tickLblPos val="none"/>
        <c:crossAx val="188977216"/>
        <c:crosses val="autoZero"/>
        <c:auto val="1"/>
        <c:lblOffset val="100"/>
        <c:baseTimeUnit val="years"/>
      </c:dateAx>
      <c:valAx>
        <c:axId val="18897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97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102.97</c:v>
                </c:pt>
                <c:pt idx="1">
                  <c:v>102.28</c:v>
                </c:pt>
                <c:pt idx="2">
                  <c:v>108.58</c:v>
                </c:pt>
                <c:pt idx="3">
                  <c:v>113.62</c:v>
                </c:pt>
                <c:pt idx="4">
                  <c:v>120.01</c:v>
                </c:pt>
              </c:numCache>
            </c:numRef>
          </c:val>
          <c:extLst xmlns:c16r2="http://schemas.microsoft.com/office/drawing/2015/06/chart">
            <c:ext xmlns:c16="http://schemas.microsoft.com/office/drawing/2014/chart" uri="{C3380CC4-5D6E-409C-BE32-E72D297353CC}">
              <c16:uniqueId val="{00000000-2F90-4103-B6B4-33B951895DBD}"/>
            </c:ext>
          </c:extLst>
        </c:ser>
        <c:dLbls>
          <c:showLegendKey val="0"/>
          <c:showVal val="0"/>
          <c:showCatName val="0"/>
          <c:showSerName val="0"/>
          <c:showPercent val="0"/>
          <c:showBubbleSize val="0"/>
        </c:dLbls>
        <c:gapWidth val="150"/>
        <c:axId val="188978392"/>
        <c:axId val="1889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2F90-4103-B6B4-33B951895DBD}"/>
            </c:ext>
          </c:extLst>
        </c:ser>
        <c:dLbls>
          <c:showLegendKey val="0"/>
          <c:showVal val="0"/>
          <c:showCatName val="0"/>
          <c:showSerName val="0"/>
          <c:showPercent val="0"/>
          <c:showBubbleSize val="0"/>
        </c:dLbls>
        <c:marker val="1"/>
        <c:smooth val="0"/>
        <c:axId val="188978392"/>
        <c:axId val="188978784"/>
      </c:lineChart>
      <c:dateAx>
        <c:axId val="188978392"/>
        <c:scaling>
          <c:orientation val="minMax"/>
        </c:scaling>
        <c:delete val="1"/>
        <c:axPos val="b"/>
        <c:numFmt formatCode="ge" sourceLinked="1"/>
        <c:majorTickMark val="none"/>
        <c:minorTickMark val="none"/>
        <c:tickLblPos val="none"/>
        <c:crossAx val="188978784"/>
        <c:crosses val="autoZero"/>
        <c:auto val="1"/>
        <c:lblOffset val="100"/>
        <c:baseTimeUnit val="years"/>
      </c:dateAx>
      <c:valAx>
        <c:axId val="1889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7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206.95</c:v>
                </c:pt>
                <c:pt idx="1">
                  <c:v>204.59</c:v>
                </c:pt>
                <c:pt idx="2">
                  <c:v>192.3</c:v>
                </c:pt>
                <c:pt idx="3">
                  <c:v>183.67</c:v>
                </c:pt>
                <c:pt idx="4">
                  <c:v>174.1</c:v>
                </c:pt>
              </c:numCache>
            </c:numRef>
          </c:val>
          <c:extLst xmlns:c16r2="http://schemas.microsoft.com/office/drawing/2015/06/chart">
            <c:ext xmlns:c16="http://schemas.microsoft.com/office/drawing/2014/chart" uri="{C3380CC4-5D6E-409C-BE32-E72D297353CC}">
              <c16:uniqueId val="{00000000-B4C2-47B7-8FDE-D6C8ED4767D6}"/>
            </c:ext>
          </c:extLst>
        </c:ser>
        <c:dLbls>
          <c:showLegendKey val="0"/>
          <c:showVal val="0"/>
          <c:showCatName val="0"/>
          <c:showSerName val="0"/>
          <c:showPercent val="0"/>
          <c:showBubbleSize val="0"/>
        </c:dLbls>
        <c:gapWidth val="150"/>
        <c:axId val="188979960"/>
        <c:axId val="18925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B4C2-47B7-8FDE-D6C8ED4767D6}"/>
            </c:ext>
          </c:extLst>
        </c:ser>
        <c:dLbls>
          <c:showLegendKey val="0"/>
          <c:showVal val="0"/>
          <c:showCatName val="0"/>
          <c:showSerName val="0"/>
          <c:showPercent val="0"/>
          <c:showBubbleSize val="0"/>
        </c:dLbls>
        <c:marker val="1"/>
        <c:smooth val="0"/>
        <c:axId val="188979960"/>
        <c:axId val="189252432"/>
      </c:lineChart>
      <c:dateAx>
        <c:axId val="188979960"/>
        <c:scaling>
          <c:orientation val="minMax"/>
        </c:scaling>
        <c:delete val="1"/>
        <c:axPos val="b"/>
        <c:numFmt formatCode="ge" sourceLinked="1"/>
        <c:majorTickMark val="none"/>
        <c:minorTickMark val="none"/>
        <c:tickLblPos val="none"/>
        <c:crossAx val="189252432"/>
        <c:crosses val="autoZero"/>
        <c:auto val="1"/>
        <c:lblOffset val="100"/>
        <c:baseTimeUnit val="years"/>
      </c:dateAx>
      <c:valAx>
        <c:axId val="1892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7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那須烏山市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27161</v>
      </c>
      <c r="AM8" s="59"/>
      <c r="AN8" s="59"/>
      <c r="AO8" s="59"/>
      <c r="AP8" s="59"/>
      <c r="AQ8" s="59"/>
      <c r="AR8" s="59"/>
      <c r="AS8" s="59"/>
      <c r="AT8" s="50">
        <f>データ!$S$6</f>
        <v>174.35</v>
      </c>
      <c r="AU8" s="51"/>
      <c r="AV8" s="51"/>
      <c r="AW8" s="51"/>
      <c r="AX8" s="51"/>
      <c r="AY8" s="51"/>
      <c r="AZ8" s="51"/>
      <c r="BA8" s="51"/>
      <c r="BB8" s="52">
        <f>データ!$T$6</f>
        <v>155.78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55.47</v>
      </c>
      <c r="J10" s="51"/>
      <c r="K10" s="51"/>
      <c r="L10" s="51"/>
      <c r="M10" s="51"/>
      <c r="N10" s="51"/>
      <c r="O10" s="62"/>
      <c r="P10" s="52">
        <f>データ!$P$6</f>
        <v>80.67</v>
      </c>
      <c r="Q10" s="52"/>
      <c r="R10" s="52"/>
      <c r="S10" s="52"/>
      <c r="T10" s="52"/>
      <c r="U10" s="52"/>
      <c r="V10" s="52"/>
      <c r="W10" s="59">
        <f>データ!$Q$6</f>
        <v>3866</v>
      </c>
      <c r="X10" s="59"/>
      <c r="Y10" s="59"/>
      <c r="Z10" s="59"/>
      <c r="AA10" s="59"/>
      <c r="AB10" s="59"/>
      <c r="AC10" s="59"/>
      <c r="AD10" s="2"/>
      <c r="AE10" s="2"/>
      <c r="AF10" s="2"/>
      <c r="AG10" s="2"/>
      <c r="AH10" s="4"/>
      <c r="AI10" s="4"/>
      <c r="AJ10" s="4"/>
      <c r="AK10" s="4"/>
      <c r="AL10" s="59">
        <f>データ!$U$6</f>
        <v>21762</v>
      </c>
      <c r="AM10" s="59"/>
      <c r="AN10" s="59"/>
      <c r="AO10" s="59"/>
      <c r="AP10" s="59"/>
      <c r="AQ10" s="59"/>
      <c r="AR10" s="59"/>
      <c r="AS10" s="59"/>
      <c r="AT10" s="50">
        <f>データ!$V$6</f>
        <v>102.75</v>
      </c>
      <c r="AU10" s="51"/>
      <c r="AV10" s="51"/>
      <c r="AW10" s="51"/>
      <c r="AX10" s="51"/>
      <c r="AY10" s="51"/>
      <c r="AZ10" s="51"/>
      <c r="BA10" s="51"/>
      <c r="BB10" s="52">
        <f>データ!$W$6</f>
        <v>211.8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8V63qK5YgyRmWYwkJxiN3Eou02tG4P2gHd394Lt63s1Gq5qulnMtq5RxLf0Rwa/WSHVqdyqhacYrzZfYyz5uA==" saltValue="aZfQkkPh9BRFQoxfzDkZE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92151</v>
      </c>
      <c r="D6" s="33">
        <f t="shared" si="3"/>
        <v>46</v>
      </c>
      <c r="E6" s="33">
        <f t="shared" si="3"/>
        <v>1</v>
      </c>
      <c r="F6" s="33">
        <f t="shared" si="3"/>
        <v>0</v>
      </c>
      <c r="G6" s="33">
        <f t="shared" si="3"/>
        <v>1</v>
      </c>
      <c r="H6" s="33" t="str">
        <f t="shared" si="3"/>
        <v>栃木県　那須烏山市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55.47</v>
      </c>
      <c r="P6" s="34">
        <f t="shared" si="3"/>
        <v>80.67</v>
      </c>
      <c r="Q6" s="34">
        <f t="shared" si="3"/>
        <v>3866</v>
      </c>
      <c r="R6" s="34">
        <f t="shared" si="3"/>
        <v>27161</v>
      </c>
      <c r="S6" s="34">
        <f t="shared" si="3"/>
        <v>174.35</v>
      </c>
      <c r="T6" s="34">
        <f t="shared" si="3"/>
        <v>155.78</v>
      </c>
      <c r="U6" s="34">
        <f t="shared" si="3"/>
        <v>21762</v>
      </c>
      <c r="V6" s="34">
        <f t="shared" si="3"/>
        <v>102.75</v>
      </c>
      <c r="W6" s="34">
        <f t="shared" si="3"/>
        <v>211.8</v>
      </c>
      <c r="X6" s="35">
        <f>IF(X7="",NA(),X7)</f>
        <v>105.66</v>
      </c>
      <c r="Y6" s="35">
        <f t="shared" ref="Y6:AG6" si="4">IF(Y7="",NA(),Y7)</f>
        <v>105.45</v>
      </c>
      <c r="Z6" s="35">
        <f t="shared" si="4"/>
        <v>111.02</v>
      </c>
      <c r="AA6" s="35">
        <f t="shared" si="4"/>
        <v>115.84</v>
      </c>
      <c r="AB6" s="35">
        <f t="shared" si="4"/>
        <v>120.61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8239.86</v>
      </c>
      <c r="AU6" s="35">
        <f t="shared" ref="AU6:BC6" si="6">IF(AU7="",NA(),AU7)</f>
        <v>357.62</v>
      </c>
      <c r="AV6" s="35">
        <f t="shared" si="6"/>
        <v>379.57</v>
      </c>
      <c r="AW6" s="35">
        <f t="shared" si="6"/>
        <v>400.06</v>
      </c>
      <c r="AX6" s="35">
        <f t="shared" si="6"/>
        <v>425.49</v>
      </c>
      <c r="AY6" s="35">
        <f t="shared" si="6"/>
        <v>963.24</v>
      </c>
      <c r="AZ6" s="35">
        <f t="shared" si="6"/>
        <v>381.53</v>
      </c>
      <c r="BA6" s="35">
        <f t="shared" si="6"/>
        <v>391.54</v>
      </c>
      <c r="BB6" s="35">
        <f t="shared" si="6"/>
        <v>384.34</v>
      </c>
      <c r="BC6" s="35">
        <f t="shared" si="6"/>
        <v>359.47</v>
      </c>
      <c r="BD6" s="34" t="str">
        <f>IF(BD7="","",IF(BD7="-","【-】","【"&amp;SUBSTITUTE(TEXT(BD7,"#,##0.00"),"-","△")&amp;"】"))</f>
        <v>【264.34】</v>
      </c>
      <c r="BE6" s="35">
        <f>IF(BE7="",NA(),BE7)</f>
        <v>706.49</v>
      </c>
      <c r="BF6" s="35">
        <f t="shared" ref="BF6:BN6" si="7">IF(BF7="",NA(),BF7)</f>
        <v>676.85</v>
      </c>
      <c r="BG6" s="35">
        <f t="shared" si="7"/>
        <v>612.74</v>
      </c>
      <c r="BH6" s="35">
        <f t="shared" si="7"/>
        <v>571.11</v>
      </c>
      <c r="BI6" s="35">
        <f t="shared" si="7"/>
        <v>514.26</v>
      </c>
      <c r="BJ6" s="35">
        <f t="shared" si="7"/>
        <v>400.38</v>
      </c>
      <c r="BK6" s="35">
        <f t="shared" si="7"/>
        <v>393.27</v>
      </c>
      <c r="BL6" s="35">
        <f t="shared" si="7"/>
        <v>386.97</v>
      </c>
      <c r="BM6" s="35">
        <f t="shared" si="7"/>
        <v>380.58</v>
      </c>
      <c r="BN6" s="35">
        <f t="shared" si="7"/>
        <v>401.79</v>
      </c>
      <c r="BO6" s="34" t="str">
        <f>IF(BO7="","",IF(BO7="-","【-】","【"&amp;SUBSTITUTE(TEXT(BO7,"#,##0.00"),"-","△")&amp;"】"))</f>
        <v>【274.27】</v>
      </c>
      <c r="BP6" s="35">
        <f>IF(BP7="",NA(),BP7)</f>
        <v>102.97</v>
      </c>
      <c r="BQ6" s="35">
        <f t="shared" ref="BQ6:BY6" si="8">IF(BQ7="",NA(),BQ7)</f>
        <v>102.28</v>
      </c>
      <c r="BR6" s="35">
        <f t="shared" si="8"/>
        <v>108.58</v>
      </c>
      <c r="BS6" s="35">
        <f t="shared" si="8"/>
        <v>113.62</v>
      </c>
      <c r="BT6" s="35">
        <f t="shared" si="8"/>
        <v>120.01</v>
      </c>
      <c r="BU6" s="35">
        <f t="shared" si="8"/>
        <v>96.56</v>
      </c>
      <c r="BV6" s="35">
        <f t="shared" si="8"/>
        <v>100.47</v>
      </c>
      <c r="BW6" s="35">
        <f t="shared" si="8"/>
        <v>101.72</v>
      </c>
      <c r="BX6" s="35">
        <f t="shared" si="8"/>
        <v>102.38</v>
      </c>
      <c r="BY6" s="35">
        <f t="shared" si="8"/>
        <v>100.12</v>
      </c>
      <c r="BZ6" s="34" t="str">
        <f>IF(BZ7="","",IF(BZ7="-","【-】","【"&amp;SUBSTITUTE(TEXT(BZ7,"#,##0.00"),"-","△")&amp;"】"))</f>
        <v>【104.36】</v>
      </c>
      <c r="CA6" s="35">
        <f>IF(CA7="",NA(),CA7)</f>
        <v>206.95</v>
      </c>
      <c r="CB6" s="35">
        <f t="shared" ref="CB6:CJ6" si="9">IF(CB7="",NA(),CB7)</f>
        <v>204.59</v>
      </c>
      <c r="CC6" s="35">
        <f t="shared" si="9"/>
        <v>192.3</v>
      </c>
      <c r="CD6" s="35">
        <f t="shared" si="9"/>
        <v>183.67</v>
      </c>
      <c r="CE6" s="35">
        <f t="shared" si="9"/>
        <v>174.1</v>
      </c>
      <c r="CF6" s="35">
        <f t="shared" si="9"/>
        <v>177.14</v>
      </c>
      <c r="CG6" s="35">
        <f t="shared" si="9"/>
        <v>169.82</v>
      </c>
      <c r="CH6" s="35">
        <f t="shared" si="9"/>
        <v>168.2</v>
      </c>
      <c r="CI6" s="35">
        <f t="shared" si="9"/>
        <v>168.67</v>
      </c>
      <c r="CJ6" s="35">
        <f t="shared" si="9"/>
        <v>174.97</v>
      </c>
      <c r="CK6" s="34" t="str">
        <f>IF(CK7="","",IF(CK7="-","【-】","【"&amp;SUBSTITUTE(TEXT(CK7,"#,##0.00"),"-","△")&amp;"】"))</f>
        <v>【165.71】</v>
      </c>
      <c r="CL6" s="35">
        <f>IF(CL7="",NA(),CL7)</f>
        <v>59.09</v>
      </c>
      <c r="CM6" s="35">
        <f t="shared" ref="CM6:CU6" si="10">IF(CM7="",NA(),CM7)</f>
        <v>58.01</v>
      </c>
      <c r="CN6" s="35">
        <f t="shared" si="10"/>
        <v>57.44</v>
      </c>
      <c r="CO6" s="35">
        <f t="shared" si="10"/>
        <v>57.67</v>
      </c>
      <c r="CP6" s="35">
        <f t="shared" si="10"/>
        <v>59.21</v>
      </c>
      <c r="CQ6" s="35">
        <f t="shared" si="10"/>
        <v>55.64</v>
      </c>
      <c r="CR6" s="35">
        <f t="shared" si="10"/>
        <v>55.13</v>
      </c>
      <c r="CS6" s="35">
        <f t="shared" si="10"/>
        <v>54.77</v>
      </c>
      <c r="CT6" s="35">
        <f t="shared" si="10"/>
        <v>54.92</v>
      </c>
      <c r="CU6" s="35">
        <f t="shared" si="10"/>
        <v>55.63</v>
      </c>
      <c r="CV6" s="34" t="str">
        <f>IF(CV7="","",IF(CV7="-","【-】","【"&amp;SUBSTITUTE(TEXT(CV7,"#,##0.00"),"-","△")&amp;"】"))</f>
        <v>【60.41】</v>
      </c>
      <c r="CW6" s="35">
        <f>IF(CW7="",NA(),CW7)</f>
        <v>68.53</v>
      </c>
      <c r="CX6" s="35">
        <f t="shared" ref="CX6:DF6" si="11">IF(CX7="",NA(),CX7)</f>
        <v>68.430000000000007</v>
      </c>
      <c r="CY6" s="35">
        <f t="shared" si="11"/>
        <v>69.19</v>
      </c>
      <c r="CZ6" s="35">
        <f t="shared" si="11"/>
        <v>67.78</v>
      </c>
      <c r="DA6" s="35">
        <f t="shared" si="11"/>
        <v>65.89</v>
      </c>
      <c r="DB6" s="35">
        <f t="shared" si="11"/>
        <v>83.09</v>
      </c>
      <c r="DC6" s="35">
        <f t="shared" si="11"/>
        <v>83</v>
      </c>
      <c r="DD6" s="35">
        <f t="shared" si="11"/>
        <v>82.89</v>
      </c>
      <c r="DE6" s="35">
        <f t="shared" si="11"/>
        <v>82.66</v>
      </c>
      <c r="DF6" s="35">
        <f t="shared" si="11"/>
        <v>82.04</v>
      </c>
      <c r="DG6" s="34" t="str">
        <f>IF(DG7="","",IF(DG7="-","【-】","【"&amp;SUBSTITUTE(TEXT(DG7,"#,##0.00"),"-","△")&amp;"】"))</f>
        <v>【89.93】</v>
      </c>
      <c r="DH6" s="35">
        <f>IF(DH7="",NA(),DH7)</f>
        <v>45.75</v>
      </c>
      <c r="DI6" s="35">
        <f t="shared" ref="DI6:DQ6" si="12">IF(DI7="",NA(),DI7)</f>
        <v>56.31</v>
      </c>
      <c r="DJ6" s="35">
        <f t="shared" si="12"/>
        <v>58.48</v>
      </c>
      <c r="DK6" s="35">
        <f t="shared" si="12"/>
        <v>60.49</v>
      </c>
      <c r="DL6" s="35">
        <f t="shared" si="12"/>
        <v>62.36</v>
      </c>
      <c r="DM6" s="35">
        <f t="shared" si="12"/>
        <v>39.06</v>
      </c>
      <c r="DN6" s="35">
        <f t="shared" si="12"/>
        <v>46.66</v>
      </c>
      <c r="DO6" s="35">
        <f t="shared" si="12"/>
        <v>47.46</v>
      </c>
      <c r="DP6" s="35">
        <f t="shared" si="12"/>
        <v>48.49</v>
      </c>
      <c r="DQ6" s="35">
        <f t="shared" si="12"/>
        <v>48.05</v>
      </c>
      <c r="DR6" s="34" t="str">
        <f>IF(DR7="","",IF(DR7="-","【-】","【"&amp;SUBSTITUTE(TEXT(DR7,"#,##0.00"),"-","△")&amp;"】"))</f>
        <v>【48.12】</v>
      </c>
      <c r="DS6" s="35">
        <f>IF(DS7="",NA(),DS7)</f>
        <v>0.48</v>
      </c>
      <c r="DT6" s="35">
        <f t="shared" ref="DT6:EB6" si="13">IF(DT7="",NA(),DT7)</f>
        <v>1.48</v>
      </c>
      <c r="DU6" s="35">
        <f t="shared" si="13"/>
        <v>2.29</v>
      </c>
      <c r="DV6" s="35">
        <f t="shared" si="13"/>
        <v>3.71</v>
      </c>
      <c r="DW6" s="35">
        <f t="shared" si="13"/>
        <v>3.83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0.05</v>
      </c>
      <c r="EE6" s="35">
        <f t="shared" ref="EE6:EM6" si="14">IF(EE7="",NA(),EE7)</f>
        <v>0.16</v>
      </c>
      <c r="EF6" s="35">
        <f t="shared" si="14"/>
        <v>0.31</v>
      </c>
      <c r="EG6" s="34">
        <f t="shared" si="14"/>
        <v>0</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92151</v>
      </c>
      <c r="D7" s="37">
        <v>46</v>
      </c>
      <c r="E7" s="37">
        <v>1</v>
      </c>
      <c r="F7" s="37">
        <v>0</v>
      </c>
      <c r="G7" s="37">
        <v>1</v>
      </c>
      <c r="H7" s="37" t="s">
        <v>105</v>
      </c>
      <c r="I7" s="37" t="s">
        <v>106</v>
      </c>
      <c r="J7" s="37" t="s">
        <v>107</v>
      </c>
      <c r="K7" s="37" t="s">
        <v>108</v>
      </c>
      <c r="L7" s="37" t="s">
        <v>109</v>
      </c>
      <c r="M7" s="37" t="s">
        <v>110</v>
      </c>
      <c r="N7" s="38" t="s">
        <v>111</v>
      </c>
      <c r="O7" s="38">
        <v>55.47</v>
      </c>
      <c r="P7" s="38">
        <v>80.67</v>
      </c>
      <c r="Q7" s="38">
        <v>3866</v>
      </c>
      <c r="R7" s="38">
        <v>27161</v>
      </c>
      <c r="S7" s="38">
        <v>174.35</v>
      </c>
      <c r="T7" s="38">
        <v>155.78</v>
      </c>
      <c r="U7" s="38">
        <v>21762</v>
      </c>
      <c r="V7" s="38">
        <v>102.75</v>
      </c>
      <c r="W7" s="38">
        <v>211.8</v>
      </c>
      <c r="X7" s="38">
        <v>105.66</v>
      </c>
      <c r="Y7" s="38">
        <v>105.45</v>
      </c>
      <c r="Z7" s="38">
        <v>111.02</v>
      </c>
      <c r="AA7" s="38">
        <v>115.84</v>
      </c>
      <c r="AB7" s="38">
        <v>120.61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8239.86</v>
      </c>
      <c r="AU7" s="38">
        <v>357.62</v>
      </c>
      <c r="AV7" s="38">
        <v>379.57</v>
      </c>
      <c r="AW7" s="38">
        <v>400.06</v>
      </c>
      <c r="AX7" s="38">
        <v>425.49</v>
      </c>
      <c r="AY7" s="38">
        <v>963.24</v>
      </c>
      <c r="AZ7" s="38">
        <v>381.53</v>
      </c>
      <c r="BA7" s="38">
        <v>391.54</v>
      </c>
      <c r="BB7" s="38">
        <v>384.34</v>
      </c>
      <c r="BC7" s="38">
        <v>359.47</v>
      </c>
      <c r="BD7" s="38">
        <v>264.33999999999997</v>
      </c>
      <c r="BE7" s="38">
        <v>706.49</v>
      </c>
      <c r="BF7" s="38">
        <v>676.85</v>
      </c>
      <c r="BG7" s="38">
        <v>612.74</v>
      </c>
      <c r="BH7" s="38">
        <v>571.11</v>
      </c>
      <c r="BI7" s="38">
        <v>514.26</v>
      </c>
      <c r="BJ7" s="38">
        <v>400.38</v>
      </c>
      <c r="BK7" s="38">
        <v>393.27</v>
      </c>
      <c r="BL7" s="38">
        <v>386.97</v>
      </c>
      <c r="BM7" s="38">
        <v>380.58</v>
      </c>
      <c r="BN7" s="38">
        <v>401.79</v>
      </c>
      <c r="BO7" s="38">
        <v>274.27</v>
      </c>
      <c r="BP7" s="38">
        <v>102.97</v>
      </c>
      <c r="BQ7" s="38">
        <v>102.28</v>
      </c>
      <c r="BR7" s="38">
        <v>108.58</v>
      </c>
      <c r="BS7" s="38">
        <v>113.62</v>
      </c>
      <c r="BT7" s="38">
        <v>120.01</v>
      </c>
      <c r="BU7" s="38">
        <v>96.56</v>
      </c>
      <c r="BV7" s="38">
        <v>100.47</v>
      </c>
      <c r="BW7" s="38">
        <v>101.72</v>
      </c>
      <c r="BX7" s="38">
        <v>102.38</v>
      </c>
      <c r="BY7" s="38">
        <v>100.12</v>
      </c>
      <c r="BZ7" s="38">
        <v>104.36</v>
      </c>
      <c r="CA7" s="38">
        <v>206.95</v>
      </c>
      <c r="CB7" s="38">
        <v>204.59</v>
      </c>
      <c r="CC7" s="38">
        <v>192.3</v>
      </c>
      <c r="CD7" s="38">
        <v>183.67</v>
      </c>
      <c r="CE7" s="38">
        <v>174.1</v>
      </c>
      <c r="CF7" s="38">
        <v>177.14</v>
      </c>
      <c r="CG7" s="38">
        <v>169.82</v>
      </c>
      <c r="CH7" s="38">
        <v>168.2</v>
      </c>
      <c r="CI7" s="38">
        <v>168.67</v>
      </c>
      <c r="CJ7" s="38">
        <v>174.97</v>
      </c>
      <c r="CK7" s="38">
        <v>165.71</v>
      </c>
      <c r="CL7" s="38">
        <v>59.09</v>
      </c>
      <c r="CM7" s="38">
        <v>58.01</v>
      </c>
      <c r="CN7" s="38">
        <v>57.44</v>
      </c>
      <c r="CO7" s="38">
        <v>57.67</v>
      </c>
      <c r="CP7" s="38">
        <v>59.21</v>
      </c>
      <c r="CQ7" s="38">
        <v>55.64</v>
      </c>
      <c r="CR7" s="38">
        <v>55.13</v>
      </c>
      <c r="CS7" s="38">
        <v>54.77</v>
      </c>
      <c r="CT7" s="38">
        <v>54.92</v>
      </c>
      <c r="CU7" s="38">
        <v>55.63</v>
      </c>
      <c r="CV7" s="38">
        <v>60.41</v>
      </c>
      <c r="CW7" s="38">
        <v>68.53</v>
      </c>
      <c r="CX7" s="38">
        <v>68.430000000000007</v>
      </c>
      <c r="CY7" s="38">
        <v>69.19</v>
      </c>
      <c r="CZ7" s="38">
        <v>67.78</v>
      </c>
      <c r="DA7" s="38">
        <v>65.89</v>
      </c>
      <c r="DB7" s="38">
        <v>83.09</v>
      </c>
      <c r="DC7" s="38">
        <v>83</v>
      </c>
      <c r="DD7" s="38">
        <v>82.89</v>
      </c>
      <c r="DE7" s="38">
        <v>82.66</v>
      </c>
      <c r="DF7" s="38">
        <v>82.04</v>
      </c>
      <c r="DG7" s="38">
        <v>89.93</v>
      </c>
      <c r="DH7" s="38">
        <v>45.75</v>
      </c>
      <c r="DI7" s="38">
        <v>56.31</v>
      </c>
      <c r="DJ7" s="38">
        <v>58.48</v>
      </c>
      <c r="DK7" s="38">
        <v>60.49</v>
      </c>
      <c r="DL7" s="38">
        <v>62.36</v>
      </c>
      <c r="DM7" s="38">
        <v>39.06</v>
      </c>
      <c r="DN7" s="38">
        <v>46.66</v>
      </c>
      <c r="DO7" s="38">
        <v>47.46</v>
      </c>
      <c r="DP7" s="38">
        <v>48.49</v>
      </c>
      <c r="DQ7" s="38">
        <v>48.05</v>
      </c>
      <c r="DR7" s="38">
        <v>48.12</v>
      </c>
      <c r="DS7" s="38">
        <v>0.48</v>
      </c>
      <c r="DT7" s="38">
        <v>1.48</v>
      </c>
      <c r="DU7" s="38">
        <v>2.29</v>
      </c>
      <c r="DV7" s="38">
        <v>3.71</v>
      </c>
      <c r="DW7" s="38">
        <v>3.83</v>
      </c>
      <c r="DX7" s="38">
        <v>8.8699999999999992</v>
      </c>
      <c r="DY7" s="38">
        <v>9.85</v>
      </c>
      <c r="DZ7" s="38">
        <v>9.7100000000000009</v>
      </c>
      <c r="EA7" s="38">
        <v>12.79</v>
      </c>
      <c r="EB7" s="38">
        <v>13.39</v>
      </c>
      <c r="EC7" s="38">
        <v>15.89</v>
      </c>
      <c r="ED7" s="38">
        <v>0.05</v>
      </c>
      <c r="EE7" s="38">
        <v>0.16</v>
      </c>
      <c r="EF7" s="38">
        <v>0.31</v>
      </c>
      <c r="EG7" s="38">
        <v>0</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2019-02-06T04:08:43Z</cp:lastPrinted>
  <dcterms:created xsi:type="dcterms:W3CDTF">2018-12-03T08:28:12Z</dcterms:created>
  <dcterms:modified xsi:type="dcterms:W3CDTF">2019-02-07T06:36:36Z</dcterms:modified>
  <cp:category/>
</cp:coreProperties>
</file>