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Wifs101\市町村課\05財政担当\R4（2022）\④公営企業\02 公営企業決算統計\16 公営企業に係る経営比較分析表（令和３年度決算）の分析等について\07 県HP公開\６下水（農集）\"/>
    </mc:Choice>
  </mc:AlternateContent>
  <xr:revisionPtr revIDLastSave="0" documentId="13_ncr:1_{8018AE9F-1B4A-4D49-BAFA-3CD38FA7AA42}" xr6:coauthVersionLast="47" xr6:coauthVersionMax="47" xr10:uidLastSave="{00000000-0000-0000-0000-000000000000}"/>
  <workbookProtection workbookAlgorithmName="SHA-512" workbookHashValue="3OxxM2fF6XrNBeGsaYu5CtTfg9PKOS2uji+9GivivYlQ/VnOXnriPtDeWkhgCr+kTNibhRe8PvCaAu5slRiLOw==" workbookSaltValue="TDxTZN8e/9TyGlWmJoZBOw==" workbookSpinCount="100000" lockStructure="1"/>
  <bookViews>
    <workbookView xWindow="28680" yWindow="-120" windowWidth="29040" windowHeight="1584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AT8" i="4" s="1"/>
  <c r="S6" i="5"/>
  <c r="R6" i="5"/>
  <c r="Q6" i="5"/>
  <c r="W10" i="4" s="1"/>
  <c r="P6" i="5"/>
  <c r="P10" i="4" s="1"/>
  <c r="O6" i="5"/>
  <c r="I10" i="4" s="1"/>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6" i="4"/>
  <c r="J86" i="4"/>
  <c r="H86" i="4"/>
  <c r="E86" i="4"/>
  <c r="AL10" i="4"/>
  <c r="AD10" i="4"/>
  <c r="B10" i="4"/>
  <c r="AL8" i="4"/>
  <c r="P8" i="4"/>
  <c r="I8" i="4"/>
</calcChain>
</file>

<file path=xl/sharedStrings.xml><?xml version="1.0" encoding="utf-8"?>
<sst xmlns="http://schemas.openxmlformats.org/spreadsheetml/2006/main" count="236" uniqueCount="120">
  <si>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</si>
  <si>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</si>
  <si>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</si>
  <si>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</si>
  <si>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</si>
  <si>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</si>
  <si>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</si>
  <si>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</si>
  <si>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</si>
  <si>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</si>
  <si>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</si>
  <si>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</si>
  <si>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</si>
  <si>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</si>
  <si>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</si>
  <si>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</si>
  <si>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</si>
  <si>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</si>
  <si>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</si>
  <si>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</si>
  <si>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</si>
  <si>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</si>
  <si>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</si>
  <si>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</si>
  <si>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</si>
  <si>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</si>
  <si>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</si>
  <si>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</si>
  <si>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</si>
  <si>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</si>
  <si>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</si>
  <si>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</si>
  <si>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</si>
  <si>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</si>
  <si>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</si>
  <si>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</si>
  <si>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</si>
  <si>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</si>
  <si>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</si>
  <si>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</si>
  <si>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</si>
  <si>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</si>
  <si>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</si>
  <si>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</si>
  <si>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</si>
  <si>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</si>
  <si>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</si>
  <si>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</si>
  <si>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</si>
  <si>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</si>
  <si>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</si>
  <si>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</si>
  <si>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</si>
  <si>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</si>
  <si>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</si>
  <si>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</si>
  <si>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</si>
  <si>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</si>
  <si>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</si>
  <si>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</si>
  <si>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</si>
  <si>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</si>
  <si>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</si>
  <si>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</si>
  <si>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</si>
  <si>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</si>
  <si>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</si>
  <si>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</si>
  <si>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</si>
  <si>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</si>
  <si>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</si>
  <si>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</si>
  <si>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</si>
  <si>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</si>
  <si>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</si>
  <si>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</si>
  <si>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</si>
  <si>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</si>
  <si>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</si>
  <si>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</si>
  <si>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</si>
  <si>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</si>
  <si>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</si>
  <si>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</si>
  <si>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</si>
  <si>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</si>
  <si>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</si>
  <si>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</si>
  <si>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</si>
  <si>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</si>
  <si>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</si>
  <si>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</si>
  <si>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</si>
  <si>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</si>
  <si>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</si>
  <si>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</si>
  <si>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</si>
  <si>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</si>
  <si>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那須烏山市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</si>
  <si>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</si>
  <si>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</si>
  <si>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</si>
  <si>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</si>
  <si>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</si>
  <si>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</si>
  <si>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</si>
  <si>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</si>
  <si>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</si>
  <si>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</si>
  <si>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</si>
  <si>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</si>
  <si>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</si>
  <si>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</si>
  <si>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</si>
  <si>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</si>
  <si>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</si>
  <si>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</si>
  <si>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経費回収率と汚水処理原価については類似団体と比較すると改善しなくてはならない状況であり一般会計繰入金に頼らざるを得ない。健全で持続的な事業経営を実現するため、公営企業会計の適用にむけて移行業務に着手している。</t>
    <rPh sb="0" eb="2">
      <t>ケイヒ</t>
    </rPh>
    <rPh sb="2" eb="5">
      <t>カイシュウリツ</t>
    </rPh>
    <rPh sb="6" eb="12">
      <t>オスイショリゲンカ</t>
    </rPh>
    <rPh sb="22" eb="24">
      <t>ヒカク</t>
    </rPh>
    <rPh sb="27" eb="29">
      <t>カイゼン</t>
    </rPh>
    <rPh sb="38" eb="40">
      <t>ジョウキョウ</t>
    </rPh>
    <rPh sb="43" eb="47">
      <t>イッパンカイケイ</t>
    </rPh>
    <rPh sb="47" eb="50">
      <t>クリイレキン</t>
    </rPh>
    <rPh sb="51" eb="52">
      <t>タヨ</t>
    </rPh>
    <rPh sb="56" eb="57">
      <t>エ</t>
    </rPh>
    <rPh sb="60" eb="62">
      <t>ケンゼン</t>
    </rPh>
    <rPh sb="63" eb="66">
      <t>ジゾクテキ</t>
    </rPh>
    <rPh sb="67" eb="71">
      <t>ジギョウケイエイ</t>
    </rPh>
    <rPh sb="72" eb="74">
      <t>ジツゲン</t>
    </rPh>
    <rPh sb="79" eb="86">
      <t>コウエイキギ</t>
    </rPh>
    <rPh sb="86" eb="88">
      <t>テキヨウ</t>
    </rPh>
    <rPh sb="92" eb="96">
      <t>イコウギョウム</t>
    </rPh>
    <rPh sb="97" eb="99">
      <t>チャクシュ</t>
    </rPh>
    <phoneticPr fontId="4"/>
  </si>
  <si>
    <t>平成１２年１月１９日供用開始のため、耐用年数内ではあるが将来的には改善等の高額な工事が予想される。　　　　　　　　　　　　　　　　　　　　　　　　　　令和２年度には施設の機能診断を実施し、令和３年度には最適整備構想の策定を行った。</t>
    <rPh sb="0" eb="2">
      <t>ヘイセイ</t>
    </rPh>
    <rPh sb="4" eb="5">
      <t>ネン</t>
    </rPh>
    <rPh sb="6" eb="7">
      <t>ガツ</t>
    </rPh>
    <rPh sb="9" eb="10">
      <t>ニチ</t>
    </rPh>
    <rPh sb="10" eb="14">
      <t>キョウヨウカイシ</t>
    </rPh>
    <rPh sb="18" eb="23">
      <t>タイヨウネンスウナイ</t>
    </rPh>
    <rPh sb="28" eb="31">
      <t>ショウライテキ</t>
    </rPh>
    <rPh sb="33" eb="36">
      <t>カイゼントウ</t>
    </rPh>
    <rPh sb="37" eb="39">
      <t>コウガク</t>
    </rPh>
    <rPh sb="40" eb="42">
      <t>コウジ</t>
    </rPh>
    <rPh sb="43" eb="45">
      <t>ヨソウ</t>
    </rPh>
    <rPh sb="75" eb="77">
      <t>レイワ</t>
    </rPh>
    <rPh sb="78" eb="80">
      <t>ネンド</t>
    </rPh>
    <rPh sb="82" eb="84">
      <t>シセツ</t>
    </rPh>
    <rPh sb="85" eb="89">
      <t>キノウシンダン</t>
    </rPh>
    <rPh sb="90" eb="92">
      <t>ジッシ</t>
    </rPh>
    <rPh sb="94" eb="96">
      <t>レイワ</t>
    </rPh>
    <rPh sb="97" eb="99">
      <t>ネンド</t>
    </rPh>
    <rPh sb="101" eb="103">
      <t>サイテキ</t>
    </rPh>
    <rPh sb="103" eb="105">
      <t>セイビ</t>
    </rPh>
    <rPh sb="105" eb="107">
      <t>コウソウ</t>
    </rPh>
    <rPh sb="108" eb="110">
      <t>サクテイ</t>
    </rPh>
    <rPh sb="111" eb="112">
      <t>オコナ</t>
    </rPh>
    <phoneticPr fontId="4"/>
  </si>
  <si>
    <t>工事は完了済みであるが、さらなる水洗化率向上及び料金改定が実施されるまでは現状の状態と見込まれる。ただし、早急な検討が必要である。　　　　　　　　　　　　　　　　　　　　　　　　　　　将来的に予想される施設及び管渠の改築更新等については、計画性をもって対応していく必要がある。</t>
    <rPh sb="0" eb="2">
      <t>コウジ</t>
    </rPh>
    <rPh sb="3" eb="6">
      <t>カンリョウズ</t>
    </rPh>
    <rPh sb="16" eb="20">
      <t>スイセンカリツ</t>
    </rPh>
    <rPh sb="20" eb="22">
      <t>コウジョウ</t>
    </rPh>
    <rPh sb="22" eb="23">
      <t>オヨ</t>
    </rPh>
    <rPh sb="24" eb="26">
      <t>リョウキン</t>
    </rPh>
    <rPh sb="26" eb="28">
      <t>カイテイ</t>
    </rPh>
    <rPh sb="29" eb="31">
      <t>ジッシ</t>
    </rPh>
    <rPh sb="37" eb="39">
      <t>ゲンジョウ</t>
    </rPh>
    <rPh sb="40" eb="42">
      <t>ジョウタイ</t>
    </rPh>
    <rPh sb="43" eb="45">
      <t>ミコ</t>
    </rPh>
    <rPh sb="53" eb="55">
      <t>ソウキュウ</t>
    </rPh>
    <rPh sb="56" eb="58">
      <t>ケントウ</t>
    </rPh>
    <rPh sb="59" eb="61">
      <t>ヒツヨウ</t>
    </rPh>
    <rPh sb="92" eb="95">
      <t>ショウライテキ</t>
    </rPh>
    <rPh sb="96" eb="98">
      <t>ヨソウ</t>
    </rPh>
    <rPh sb="101" eb="103">
      <t>シセツ</t>
    </rPh>
    <rPh sb="103" eb="104">
      <t>オヨ</t>
    </rPh>
    <rPh sb="105" eb="107">
      <t>カンキョ</t>
    </rPh>
    <rPh sb="108" eb="110">
      <t>カイチク</t>
    </rPh>
    <rPh sb="110" eb="112">
      <t>コウシン</t>
    </rPh>
    <rPh sb="112" eb="113">
      <t>トウ</t>
    </rPh>
    <rPh sb="119" eb="122">
      <t>ケイカクセイ</t>
    </rPh>
    <rPh sb="126" eb="128">
      <t>タイオウ</t>
    </rPh>
    <rPh sb="132" eb="134">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</si>
</sst>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FBE-40AF-9B84-EA814B1656E0}"/>
            </c:ext>
          </c:extLst>
        </c:ser>
        <c:dLbls>
          <c:showLegendKey val="0"/>
          <c:showVal val="0"/>
          <c:showCatName val="0"/>
          <c:showSerName val="0"/>
          <c:showPercent val="0"/>
          <c:showBubbleSize val="0"/>
        </c:dLbls>
        <c:gapWidth val="150"/>
        <c:axId val="446267960"/>
        <c:axId val="44627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0.01</c:v>
                </c:pt>
                <c:pt idx="2">
                  <c:v>0.02</c:v>
                </c:pt>
                <c:pt idx="3">
                  <c:v>0.25</c:v>
                </c:pt>
                <c:pt idx="4">
                  <c:v>0.05</c:v>
                </c:pt>
              </c:numCache>
            </c:numRef>
          </c:val>
          <c:smooth val="0"/>
          <c:extLst>
            <c:ext xmlns:c16="http://schemas.microsoft.com/office/drawing/2014/chart" uri="{C3380CC4-5D6E-409C-BE32-E72D297353CC}">
              <c16:uniqueId val="{00000001-5FBE-40AF-9B84-EA814B1656E0}"/>
            </c:ext>
          </c:extLst>
        </c:ser>
        <c:dLbls>
          <c:showLegendKey val="0"/>
          <c:showVal val="0"/>
          <c:showCatName val="0"/>
          <c:showSerName val="0"/>
          <c:showPercent val="0"/>
          <c:showBubbleSize val="0"/>
        </c:dLbls>
        <c:marker val="1"/>
        <c:smooth val="0"/>
        <c:axId val="446267960"/>
        <c:axId val="446270704"/>
      </c:lineChart>
      <c:dateAx>
        <c:axId val="446267960"/>
        <c:scaling>
          <c:orientation val="minMax"/>
        </c:scaling>
        <c:delete val="1"/>
        <c:axPos val="b"/>
        <c:numFmt formatCode="&quot;H&quot;yy" sourceLinked="1"/>
        <c:majorTickMark val="none"/>
        <c:minorTickMark val="none"/>
        <c:tickLblPos val="none"/>
        <c:crossAx val="446270704"/>
        <c:crosses val="autoZero"/>
        <c:auto val="1"/>
        <c:lblOffset val="100"/>
        <c:baseTimeUnit val="years"/>
      </c:dateAx>
      <c:valAx>
        <c:axId val="446270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6267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65.64</c:v>
                </c:pt>
                <c:pt idx="1">
                  <c:v>63.98</c:v>
                </c:pt>
                <c:pt idx="2">
                  <c:v>67.3</c:v>
                </c:pt>
                <c:pt idx="3">
                  <c:v>68.25</c:v>
                </c:pt>
                <c:pt idx="4">
                  <c:v>80.33</c:v>
                </c:pt>
              </c:numCache>
            </c:numRef>
          </c:val>
          <c:extLst>
            <c:ext xmlns:c16="http://schemas.microsoft.com/office/drawing/2014/chart" uri="{C3380CC4-5D6E-409C-BE32-E72D297353CC}">
              <c16:uniqueId val="{00000000-5D20-4708-9D4C-61248EC1DC3C}"/>
            </c:ext>
          </c:extLst>
        </c:ser>
        <c:dLbls>
          <c:showLegendKey val="0"/>
          <c:showVal val="0"/>
          <c:showCatName val="0"/>
          <c:showSerName val="0"/>
          <c:showPercent val="0"/>
          <c:showBubbleSize val="0"/>
        </c:dLbls>
        <c:gapWidth val="150"/>
        <c:axId val="437363536"/>
        <c:axId val="437363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51.75</c:v>
                </c:pt>
                <c:pt idx="1">
                  <c:v>50.68</c:v>
                </c:pt>
                <c:pt idx="2">
                  <c:v>50.14</c:v>
                </c:pt>
                <c:pt idx="3">
                  <c:v>54.83</c:v>
                </c:pt>
                <c:pt idx="4">
                  <c:v>66.53</c:v>
                </c:pt>
              </c:numCache>
            </c:numRef>
          </c:val>
          <c:smooth val="0"/>
          <c:extLst>
            <c:ext xmlns:c16="http://schemas.microsoft.com/office/drawing/2014/chart" uri="{C3380CC4-5D6E-409C-BE32-E72D297353CC}">
              <c16:uniqueId val="{00000001-5D20-4708-9D4C-61248EC1DC3C}"/>
            </c:ext>
          </c:extLst>
        </c:ser>
        <c:dLbls>
          <c:showLegendKey val="0"/>
          <c:showVal val="0"/>
          <c:showCatName val="0"/>
          <c:showSerName val="0"/>
          <c:showPercent val="0"/>
          <c:showBubbleSize val="0"/>
        </c:dLbls>
        <c:marker val="1"/>
        <c:smooth val="0"/>
        <c:axId val="437363536"/>
        <c:axId val="437363928"/>
      </c:lineChart>
      <c:dateAx>
        <c:axId val="437363536"/>
        <c:scaling>
          <c:orientation val="minMax"/>
        </c:scaling>
        <c:delete val="1"/>
        <c:axPos val="b"/>
        <c:numFmt formatCode="&quot;H&quot;yy" sourceLinked="1"/>
        <c:majorTickMark val="none"/>
        <c:minorTickMark val="none"/>
        <c:tickLblPos val="none"/>
        <c:crossAx val="437363928"/>
        <c:crosses val="autoZero"/>
        <c:auto val="1"/>
        <c:lblOffset val="100"/>
        <c:baseTimeUnit val="years"/>
      </c:dateAx>
      <c:valAx>
        <c:axId val="437363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7363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89.04</c:v>
                </c:pt>
                <c:pt idx="1">
                  <c:v>87.59</c:v>
                </c:pt>
                <c:pt idx="2">
                  <c:v>87.25</c:v>
                </c:pt>
                <c:pt idx="3">
                  <c:v>87.5</c:v>
                </c:pt>
                <c:pt idx="4">
                  <c:v>87.78</c:v>
                </c:pt>
              </c:numCache>
            </c:numRef>
          </c:val>
          <c:extLst>
            <c:ext xmlns:c16="http://schemas.microsoft.com/office/drawing/2014/chart" uri="{C3380CC4-5D6E-409C-BE32-E72D297353CC}">
              <c16:uniqueId val="{00000000-9AAE-41C3-BAD0-00FE5CBA0799}"/>
            </c:ext>
          </c:extLst>
        </c:ser>
        <c:dLbls>
          <c:showLegendKey val="0"/>
          <c:showVal val="0"/>
          <c:showCatName val="0"/>
          <c:showSerName val="0"/>
          <c:showPercent val="0"/>
          <c:showBubbleSize val="0"/>
        </c:dLbls>
        <c:gapWidth val="150"/>
        <c:axId val="437365104"/>
        <c:axId val="437369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84.84</c:v>
                </c:pt>
                <c:pt idx="1">
                  <c:v>84.86</c:v>
                </c:pt>
                <c:pt idx="2">
                  <c:v>84.98</c:v>
                </c:pt>
                <c:pt idx="3">
                  <c:v>84.7</c:v>
                </c:pt>
                <c:pt idx="4">
                  <c:v>84.67</c:v>
                </c:pt>
              </c:numCache>
            </c:numRef>
          </c:val>
          <c:smooth val="0"/>
          <c:extLst>
            <c:ext xmlns:c16="http://schemas.microsoft.com/office/drawing/2014/chart" uri="{C3380CC4-5D6E-409C-BE32-E72D297353CC}">
              <c16:uniqueId val="{00000001-9AAE-41C3-BAD0-00FE5CBA0799}"/>
            </c:ext>
          </c:extLst>
        </c:ser>
        <c:dLbls>
          <c:showLegendKey val="0"/>
          <c:showVal val="0"/>
          <c:showCatName val="0"/>
          <c:showSerName val="0"/>
          <c:showPercent val="0"/>
          <c:showBubbleSize val="0"/>
        </c:dLbls>
        <c:marker val="1"/>
        <c:smooth val="0"/>
        <c:axId val="437365104"/>
        <c:axId val="437369808"/>
      </c:lineChart>
      <c:dateAx>
        <c:axId val="437365104"/>
        <c:scaling>
          <c:orientation val="minMax"/>
        </c:scaling>
        <c:delete val="1"/>
        <c:axPos val="b"/>
        <c:numFmt formatCode="&quot;H&quot;yy" sourceLinked="1"/>
        <c:majorTickMark val="none"/>
        <c:minorTickMark val="none"/>
        <c:tickLblPos val="none"/>
        <c:crossAx val="437369808"/>
        <c:crosses val="autoZero"/>
        <c:auto val="1"/>
        <c:lblOffset val="100"/>
        <c:baseTimeUnit val="years"/>
      </c:dateAx>
      <c:valAx>
        <c:axId val="437369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736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83.78</c:v>
                </c:pt>
                <c:pt idx="1">
                  <c:v>91.17</c:v>
                </c:pt>
                <c:pt idx="2">
                  <c:v>88.77</c:v>
                </c:pt>
                <c:pt idx="3">
                  <c:v>84.66</c:v>
                </c:pt>
                <c:pt idx="4">
                  <c:v>83.77</c:v>
                </c:pt>
              </c:numCache>
            </c:numRef>
          </c:val>
          <c:extLst>
            <c:ext xmlns:c16="http://schemas.microsoft.com/office/drawing/2014/chart" uri="{C3380CC4-5D6E-409C-BE32-E72D297353CC}">
              <c16:uniqueId val="{00000000-28A4-403B-980C-D96BC55E8EA1}"/>
            </c:ext>
          </c:extLst>
        </c:ser>
        <c:dLbls>
          <c:showLegendKey val="0"/>
          <c:showVal val="0"/>
          <c:showCatName val="0"/>
          <c:showSerName val="0"/>
          <c:showPercent val="0"/>
          <c:showBubbleSize val="0"/>
        </c:dLbls>
        <c:gapWidth val="150"/>
        <c:axId val="446262472"/>
        <c:axId val="446269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8A4-403B-980C-D96BC55E8EA1}"/>
            </c:ext>
          </c:extLst>
        </c:ser>
        <c:dLbls>
          <c:showLegendKey val="0"/>
          <c:showVal val="0"/>
          <c:showCatName val="0"/>
          <c:showSerName val="0"/>
          <c:showPercent val="0"/>
          <c:showBubbleSize val="0"/>
        </c:dLbls>
        <c:marker val="1"/>
        <c:smooth val="0"/>
        <c:axId val="446262472"/>
        <c:axId val="446269528"/>
      </c:lineChart>
      <c:dateAx>
        <c:axId val="446262472"/>
        <c:scaling>
          <c:orientation val="minMax"/>
        </c:scaling>
        <c:delete val="1"/>
        <c:axPos val="b"/>
        <c:numFmt formatCode="&quot;H&quot;yy" sourceLinked="1"/>
        <c:majorTickMark val="none"/>
        <c:minorTickMark val="none"/>
        <c:tickLblPos val="none"/>
        <c:crossAx val="446269528"/>
        <c:crosses val="autoZero"/>
        <c:auto val="1"/>
        <c:lblOffset val="100"/>
        <c:baseTimeUnit val="years"/>
      </c:dateAx>
      <c:valAx>
        <c:axId val="446269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6262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DAE-4090-9E64-0691E0DC2FA2}"/>
            </c:ext>
          </c:extLst>
        </c:ser>
        <c:dLbls>
          <c:showLegendKey val="0"/>
          <c:showVal val="0"/>
          <c:showCatName val="0"/>
          <c:showSerName val="0"/>
          <c:showPercent val="0"/>
          <c:showBubbleSize val="0"/>
        </c:dLbls>
        <c:gapWidth val="150"/>
        <c:axId val="446270312"/>
        <c:axId val="446268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DAE-4090-9E64-0691E0DC2FA2}"/>
            </c:ext>
          </c:extLst>
        </c:ser>
        <c:dLbls>
          <c:showLegendKey val="0"/>
          <c:showVal val="0"/>
          <c:showCatName val="0"/>
          <c:showSerName val="0"/>
          <c:showPercent val="0"/>
          <c:showBubbleSize val="0"/>
        </c:dLbls>
        <c:marker val="1"/>
        <c:smooth val="0"/>
        <c:axId val="446270312"/>
        <c:axId val="446268352"/>
      </c:lineChart>
      <c:dateAx>
        <c:axId val="446270312"/>
        <c:scaling>
          <c:orientation val="minMax"/>
        </c:scaling>
        <c:delete val="1"/>
        <c:axPos val="b"/>
        <c:numFmt formatCode="&quot;H&quot;yy" sourceLinked="1"/>
        <c:majorTickMark val="none"/>
        <c:minorTickMark val="none"/>
        <c:tickLblPos val="none"/>
        <c:crossAx val="446268352"/>
        <c:crosses val="autoZero"/>
        <c:auto val="1"/>
        <c:lblOffset val="100"/>
        <c:baseTimeUnit val="years"/>
      </c:dateAx>
      <c:valAx>
        <c:axId val="446268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6270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6BB-4609-92BD-69B3EF79B307}"/>
            </c:ext>
          </c:extLst>
        </c:ser>
        <c:dLbls>
          <c:showLegendKey val="0"/>
          <c:showVal val="0"/>
          <c:showCatName val="0"/>
          <c:showSerName val="0"/>
          <c:showPercent val="0"/>
          <c:showBubbleSize val="0"/>
        </c:dLbls>
        <c:gapWidth val="150"/>
        <c:axId val="446263256"/>
        <c:axId val="44626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6BB-4609-92BD-69B3EF79B307}"/>
            </c:ext>
          </c:extLst>
        </c:ser>
        <c:dLbls>
          <c:showLegendKey val="0"/>
          <c:showVal val="0"/>
          <c:showCatName val="0"/>
          <c:showSerName val="0"/>
          <c:showPercent val="0"/>
          <c:showBubbleSize val="0"/>
        </c:dLbls>
        <c:marker val="1"/>
        <c:smooth val="0"/>
        <c:axId val="446263256"/>
        <c:axId val="446263648"/>
      </c:lineChart>
      <c:dateAx>
        <c:axId val="446263256"/>
        <c:scaling>
          <c:orientation val="minMax"/>
        </c:scaling>
        <c:delete val="1"/>
        <c:axPos val="b"/>
        <c:numFmt formatCode="&quot;H&quot;yy" sourceLinked="1"/>
        <c:majorTickMark val="none"/>
        <c:minorTickMark val="none"/>
        <c:tickLblPos val="none"/>
        <c:crossAx val="446263648"/>
        <c:crosses val="autoZero"/>
        <c:auto val="1"/>
        <c:lblOffset val="100"/>
        <c:baseTimeUnit val="years"/>
      </c:dateAx>
      <c:valAx>
        <c:axId val="44626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6263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7C2-4A5C-9A99-DBB48D0B339D}"/>
            </c:ext>
          </c:extLst>
        </c:ser>
        <c:dLbls>
          <c:showLegendKey val="0"/>
          <c:showVal val="0"/>
          <c:showCatName val="0"/>
          <c:showSerName val="0"/>
          <c:showPercent val="0"/>
          <c:showBubbleSize val="0"/>
        </c:dLbls>
        <c:gapWidth val="150"/>
        <c:axId val="446273840"/>
        <c:axId val="446274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7C2-4A5C-9A99-DBB48D0B339D}"/>
            </c:ext>
          </c:extLst>
        </c:ser>
        <c:dLbls>
          <c:showLegendKey val="0"/>
          <c:showVal val="0"/>
          <c:showCatName val="0"/>
          <c:showSerName val="0"/>
          <c:showPercent val="0"/>
          <c:showBubbleSize val="0"/>
        </c:dLbls>
        <c:marker val="1"/>
        <c:smooth val="0"/>
        <c:axId val="446273840"/>
        <c:axId val="446274232"/>
      </c:lineChart>
      <c:dateAx>
        <c:axId val="446273840"/>
        <c:scaling>
          <c:orientation val="minMax"/>
        </c:scaling>
        <c:delete val="1"/>
        <c:axPos val="b"/>
        <c:numFmt formatCode="&quot;H&quot;yy" sourceLinked="1"/>
        <c:majorTickMark val="none"/>
        <c:minorTickMark val="none"/>
        <c:tickLblPos val="none"/>
        <c:crossAx val="446274232"/>
        <c:crosses val="autoZero"/>
        <c:auto val="1"/>
        <c:lblOffset val="100"/>
        <c:baseTimeUnit val="years"/>
      </c:dateAx>
      <c:valAx>
        <c:axId val="446274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6273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0F5-421B-9485-9E0450AE34D7}"/>
            </c:ext>
          </c:extLst>
        </c:ser>
        <c:dLbls>
          <c:showLegendKey val="0"/>
          <c:showVal val="0"/>
          <c:showCatName val="0"/>
          <c:showSerName val="0"/>
          <c:showPercent val="0"/>
          <c:showBubbleSize val="0"/>
        </c:dLbls>
        <c:gapWidth val="150"/>
        <c:axId val="446272272"/>
        <c:axId val="446272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0F5-421B-9485-9E0450AE34D7}"/>
            </c:ext>
          </c:extLst>
        </c:ser>
        <c:dLbls>
          <c:showLegendKey val="0"/>
          <c:showVal val="0"/>
          <c:showCatName val="0"/>
          <c:showSerName val="0"/>
          <c:showPercent val="0"/>
          <c:showBubbleSize val="0"/>
        </c:dLbls>
        <c:marker val="1"/>
        <c:smooth val="0"/>
        <c:axId val="446272272"/>
        <c:axId val="446272664"/>
      </c:lineChart>
      <c:dateAx>
        <c:axId val="446272272"/>
        <c:scaling>
          <c:orientation val="minMax"/>
        </c:scaling>
        <c:delete val="1"/>
        <c:axPos val="b"/>
        <c:numFmt formatCode="&quot;H&quot;yy" sourceLinked="1"/>
        <c:majorTickMark val="none"/>
        <c:minorTickMark val="none"/>
        <c:tickLblPos val="none"/>
        <c:crossAx val="446272664"/>
        <c:crosses val="autoZero"/>
        <c:auto val="1"/>
        <c:lblOffset val="100"/>
        <c:baseTimeUnit val="years"/>
      </c:dateAx>
      <c:valAx>
        <c:axId val="446272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6272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FDC-46B5-84A4-0E413CA42635}"/>
            </c:ext>
          </c:extLst>
        </c:ser>
        <c:dLbls>
          <c:showLegendKey val="0"/>
          <c:showVal val="0"/>
          <c:showCatName val="0"/>
          <c:showSerName val="0"/>
          <c:showPercent val="0"/>
          <c:showBubbleSize val="0"/>
        </c:dLbls>
        <c:gapWidth val="150"/>
        <c:axId val="437373336"/>
        <c:axId val="437374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855.8</c:v>
                </c:pt>
                <c:pt idx="1">
                  <c:v>789.46</c:v>
                </c:pt>
                <c:pt idx="2">
                  <c:v>826.83</c:v>
                </c:pt>
                <c:pt idx="3">
                  <c:v>867.83</c:v>
                </c:pt>
                <c:pt idx="4">
                  <c:v>791.76</c:v>
                </c:pt>
              </c:numCache>
            </c:numRef>
          </c:val>
          <c:smooth val="0"/>
          <c:extLst>
            <c:ext xmlns:c16="http://schemas.microsoft.com/office/drawing/2014/chart" uri="{C3380CC4-5D6E-409C-BE32-E72D297353CC}">
              <c16:uniqueId val="{00000001-9FDC-46B5-84A4-0E413CA42635}"/>
            </c:ext>
          </c:extLst>
        </c:ser>
        <c:dLbls>
          <c:showLegendKey val="0"/>
          <c:showVal val="0"/>
          <c:showCatName val="0"/>
          <c:showSerName val="0"/>
          <c:showPercent val="0"/>
          <c:showBubbleSize val="0"/>
        </c:dLbls>
        <c:marker val="1"/>
        <c:smooth val="0"/>
        <c:axId val="437373336"/>
        <c:axId val="437374120"/>
      </c:lineChart>
      <c:dateAx>
        <c:axId val="437373336"/>
        <c:scaling>
          <c:orientation val="minMax"/>
        </c:scaling>
        <c:delete val="1"/>
        <c:axPos val="b"/>
        <c:numFmt formatCode="&quot;H&quot;yy" sourceLinked="1"/>
        <c:majorTickMark val="none"/>
        <c:minorTickMark val="none"/>
        <c:tickLblPos val="none"/>
        <c:crossAx val="437374120"/>
        <c:crosses val="autoZero"/>
        <c:auto val="1"/>
        <c:lblOffset val="100"/>
        <c:baseTimeUnit val="years"/>
      </c:dateAx>
      <c:valAx>
        <c:axId val="437374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7373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41.22</c:v>
                </c:pt>
                <c:pt idx="1">
                  <c:v>34.299999999999997</c:v>
                </c:pt>
                <c:pt idx="2">
                  <c:v>34.200000000000003</c:v>
                </c:pt>
                <c:pt idx="3">
                  <c:v>36.520000000000003</c:v>
                </c:pt>
                <c:pt idx="4">
                  <c:v>32.58</c:v>
                </c:pt>
              </c:numCache>
            </c:numRef>
          </c:val>
          <c:extLst>
            <c:ext xmlns:c16="http://schemas.microsoft.com/office/drawing/2014/chart" uri="{C3380CC4-5D6E-409C-BE32-E72D297353CC}">
              <c16:uniqueId val="{00000000-2DB1-449B-9F54-CAFE7A653E80}"/>
            </c:ext>
          </c:extLst>
        </c:ser>
        <c:dLbls>
          <c:showLegendKey val="0"/>
          <c:showVal val="0"/>
          <c:showCatName val="0"/>
          <c:showSerName val="0"/>
          <c:showPercent val="0"/>
          <c:showBubbleSize val="0"/>
        </c:dLbls>
        <c:gapWidth val="150"/>
        <c:axId val="437374904"/>
        <c:axId val="437370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59.8</c:v>
                </c:pt>
                <c:pt idx="1">
                  <c:v>57.77</c:v>
                </c:pt>
                <c:pt idx="2">
                  <c:v>57.31</c:v>
                </c:pt>
                <c:pt idx="3">
                  <c:v>57.08</c:v>
                </c:pt>
                <c:pt idx="4">
                  <c:v>56.26</c:v>
                </c:pt>
              </c:numCache>
            </c:numRef>
          </c:val>
          <c:smooth val="0"/>
          <c:extLst>
            <c:ext xmlns:c16="http://schemas.microsoft.com/office/drawing/2014/chart" uri="{C3380CC4-5D6E-409C-BE32-E72D297353CC}">
              <c16:uniqueId val="{00000001-2DB1-449B-9F54-CAFE7A653E80}"/>
            </c:ext>
          </c:extLst>
        </c:ser>
        <c:dLbls>
          <c:showLegendKey val="0"/>
          <c:showVal val="0"/>
          <c:showCatName val="0"/>
          <c:showSerName val="0"/>
          <c:showPercent val="0"/>
          <c:showBubbleSize val="0"/>
        </c:dLbls>
        <c:marker val="1"/>
        <c:smooth val="0"/>
        <c:axId val="437374904"/>
        <c:axId val="437370200"/>
      </c:lineChart>
      <c:dateAx>
        <c:axId val="437374904"/>
        <c:scaling>
          <c:orientation val="minMax"/>
        </c:scaling>
        <c:delete val="1"/>
        <c:axPos val="b"/>
        <c:numFmt formatCode="&quot;H&quot;yy" sourceLinked="1"/>
        <c:majorTickMark val="none"/>
        <c:minorTickMark val="none"/>
        <c:tickLblPos val="none"/>
        <c:crossAx val="437370200"/>
        <c:crosses val="autoZero"/>
        <c:auto val="1"/>
        <c:lblOffset val="100"/>
        <c:baseTimeUnit val="years"/>
      </c:dateAx>
      <c:valAx>
        <c:axId val="437370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7374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357.15</c:v>
                </c:pt>
                <c:pt idx="1">
                  <c:v>431.46</c:v>
                </c:pt>
                <c:pt idx="2">
                  <c:v>436.95</c:v>
                </c:pt>
                <c:pt idx="3">
                  <c:v>414.76</c:v>
                </c:pt>
                <c:pt idx="4">
                  <c:v>461.34</c:v>
                </c:pt>
              </c:numCache>
            </c:numRef>
          </c:val>
          <c:extLst>
            <c:ext xmlns:c16="http://schemas.microsoft.com/office/drawing/2014/chart" uri="{C3380CC4-5D6E-409C-BE32-E72D297353CC}">
              <c16:uniqueId val="{00000000-AF25-4D95-B3EE-DA33262F88C0}"/>
            </c:ext>
          </c:extLst>
        </c:ser>
        <c:dLbls>
          <c:showLegendKey val="0"/>
          <c:showVal val="0"/>
          <c:showCatName val="0"/>
          <c:showSerName val="0"/>
          <c:showPercent val="0"/>
          <c:showBubbleSize val="0"/>
        </c:dLbls>
        <c:gapWidth val="150"/>
        <c:axId val="437368240"/>
        <c:axId val="437369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263.76</c:v>
                </c:pt>
                <c:pt idx="1">
                  <c:v>274.35000000000002</c:v>
                </c:pt>
                <c:pt idx="2">
                  <c:v>273.52</c:v>
                </c:pt>
                <c:pt idx="3">
                  <c:v>274.99</c:v>
                </c:pt>
                <c:pt idx="4">
                  <c:v>282.08999999999997</c:v>
                </c:pt>
              </c:numCache>
            </c:numRef>
          </c:val>
          <c:smooth val="0"/>
          <c:extLst>
            <c:ext xmlns:c16="http://schemas.microsoft.com/office/drawing/2014/chart" uri="{C3380CC4-5D6E-409C-BE32-E72D297353CC}">
              <c16:uniqueId val="{00000001-AF25-4D95-B3EE-DA33262F88C0}"/>
            </c:ext>
          </c:extLst>
        </c:ser>
        <c:dLbls>
          <c:showLegendKey val="0"/>
          <c:showVal val="0"/>
          <c:showCatName val="0"/>
          <c:showSerName val="0"/>
          <c:showPercent val="0"/>
          <c:showBubbleSize val="0"/>
        </c:dLbls>
        <c:marker val="1"/>
        <c:smooth val="0"/>
        <c:axId val="437368240"/>
        <c:axId val="437369416"/>
      </c:lineChart>
      <c:dateAx>
        <c:axId val="437368240"/>
        <c:scaling>
          <c:orientation val="minMax"/>
        </c:scaling>
        <c:delete val="1"/>
        <c:axPos val="b"/>
        <c:numFmt formatCode="&quot;H&quot;yy" sourceLinked="1"/>
        <c:majorTickMark val="none"/>
        <c:minorTickMark val="none"/>
        <c:tickLblPos val="none"/>
        <c:crossAx val="437369416"/>
        <c:crosses val="autoZero"/>
        <c:auto val="1"/>
        <c:lblOffset val="100"/>
        <c:baseTimeUnit val="years"/>
      </c:dateAx>
      <c:valAx>
        <c:axId val="437369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7368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【786.37】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【61.14】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【256.97】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90" zoomScaleNormal="90" workbookViewId="0">
      <selection activeCell="BL66" sqref="BL66:BZ82"/>
    </sheetView>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2">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2">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8" t="str">
        <f>データ!H6</f>
        <v>栃木県　那須烏山市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2">
      <c r="A8" s="2"/>
      <c r="B8" s="65" t="str">
        <f>データ!I6</f>
        <v>法非適用</v>
      </c>
      <c r="C8" s="65"/>
      <c r="D8" s="65"/>
      <c r="E8" s="65"/>
      <c r="F8" s="65"/>
      <c r="G8" s="65"/>
      <c r="H8" s="65"/>
      <c r="I8" s="65" t="str">
        <f>データ!J6</f>
        <v>下水道事業</v>
      </c>
      <c r="J8" s="65"/>
      <c r="K8" s="65"/>
      <c r="L8" s="65"/>
      <c r="M8" s="65"/>
      <c r="N8" s="65"/>
      <c r="O8" s="65"/>
      <c r="P8" s="65" t="str">
        <f>データ!K6</f>
        <v>農業集落排水</v>
      </c>
      <c r="Q8" s="65"/>
      <c r="R8" s="65"/>
      <c r="S8" s="65"/>
      <c r="T8" s="65"/>
      <c r="U8" s="65"/>
      <c r="V8" s="65"/>
      <c r="W8" s="65" t="str">
        <f>データ!L6</f>
        <v>F2</v>
      </c>
      <c r="X8" s="65"/>
      <c r="Y8" s="65"/>
      <c r="Z8" s="65"/>
      <c r="AA8" s="65"/>
      <c r="AB8" s="65"/>
      <c r="AC8" s="65"/>
      <c r="AD8" s="66" t="str">
        <f>データ!$M$6</f>
        <v>非設置</v>
      </c>
      <c r="AE8" s="66"/>
      <c r="AF8" s="66"/>
      <c r="AG8" s="66"/>
      <c r="AH8" s="66"/>
      <c r="AI8" s="66"/>
      <c r="AJ8" s="66"/>
      <c r="AK8" s="3"/>
      <c r="AL8" s="46">
        <f>データ!S6</f>
        <v>25130</v>
      </c>
      <c r="AM8" s="46"/>
      <c r="AN8" s="46"/>
      <c r="AO8" s="46"/>
      <c r="AP8" s="46"/>
      <c r="AQ8" s="46"/>
      <c r="AR8" s="46"/>
      <c r="AS8" s="46"/>
      <c r="AT8" s="45">
        <f>データ!T6</f>
        <v>174.35</v>
      </c>
      <c r="AU8" s="45"/>
      <c r="AV8" s="45"/>
      <c r="AW8" s="45"/>
      <c r="AX8" s="45"/>
      <c r="AY8" s="45"/>
      <c r="AZ8" s="45"/>
      <c r="BA8" s="45"/>
      <c r="BB8" s="45">
        <f>データ!U6</f>
        <v>144.13999999999999</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2">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2">
      <c r="A10" s="2"/>
      <c r="B10" s="45" t="str">
        <f>データ!N6</f>
        <v>-</v>
      </c>
      <c r="C10" s="45"/>
      <c r="D10" s="45"/>
      <c r="E10" s="45"/>
      <c r="F10" s="45"/>
      <c r="G10" s="45"/>
      <c r="H10" s="45"/>
      <c r="I10" s="45" t="str">
        <f>データ!O6</f>
        <v>該当数値なし</v>
      </c>
      <c r="J10" s="45"/>
      <c r="K10" s="45"/>
      <c r="L10" s="45"/>
      <c r="M10" s="45"/>
      <c r="N10" s="45"/>
      <c r="O10" s="45"/>
      <c r="P10" s="45">
        <f>データ!P6</f>
        <v>4.0999999999999996</v>
      </c>
      <c r="Q10" s="45"/>
      <c r="R10" s="45"/>
      <c r="S10" s="45"/>
      <c r="T10" s="45"/>
      <c r="U10" s="45"/>
      <c r="V10" s="45"/>
      <c r="W10" s="45">
        <f>データ!Q6</f>
        <v>71.89</v>
      </c>
      <c r="X10" s="45"/>
      <c r="Y10" s="45"/>
      <c r="Z10" s="45"/>
      <c r="AA10" s="45"/>
      <c r="AB10" s="45"/>
      <c r="AC10" s="45"/>
      <c r="AD10" s="46">
        <f>データ!R6</f>
        <v>2805</v>
      </c>
      <c r="AE10" s="46"/>
      <c r="AF10" s="46"/>
      <c r="AG10" s="46"/>
      <c r="AH10" s="46"/>
      <c r="AI10" s="46"/>
      <c r="AJ10" s="46"/>
      <c r="AK10" s="2"/>
      <c r="AL10" s="46">
        <f>データ!V6</f>
        <v>1023</v>
      </c>
      <c r="AM10" s="46"/>
      <c r="AN10" s="46"/>
      <c r="AO10" s="46"/>
      <c r="AP10" s="46"/>
      <c r="AQ10" s="46"/>
      <c r="AR10" s="46"/>
      <c r="AS10" s="46"/>
      <c r="AT10" s="45">
        <f>データ!W6</f>
        <v>0.84</v>
      </c>
      <c r="AU10" s="45"/>
      <c r="AV10" s="45"/>
      <c r="AW10" s="45"/>
      <c r="AX10" s="45"/>
      <c r="AY10" s="45"/>
      <c r="AZ10" s="45"/>
      <c r="BA10" s="45"/>
      <c r="BB10" s="45">
        <f>データ!X6</f>
        <v>1217.8599999999999</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2">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117</v>
      </c>
      <c r="BM16" s="30"/>
      <c r="BN16" s="30"/>
      <c r="BO16" s="30"/>
      <c r="BP16" s="30"/>
      <c r="BQ16" s="30"/>
      <c r="BR16" s="30"/>
      <c r="BS16" s="30"/>
      <c r="BT16" s="30"/>
      <c r="BU16" s="30"/>
      <c r="BV16" s="30"/>
      <c r="BW16" s="30"/>
      <c r="BX16" s="30"/>
      <c r="BY16" s="30"/>
      <c r="BZ16" s="3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118</v>
      </c>
      <c r="BM47" s="30"/>
      <c r="BN47" s="30"/>
      <c r="BO47" s="30"/>
      <c r="BP47" s="30"/>
      <c r="BQ47" s="30"/>
      <c r="BR47" s="30"/>
      <c r="BS47" s="30"/>
      <c r="BT47" s="30"/>
      <c r="BU47" s="30"/>
      <c r="BV47" s="30"/>
      <c r="BW47" s="30"/>
      <c r="BX47" s="30"/>
      <c r="BY47" s="30"/>
      <c r="BZ47" s="3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2">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2">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119</v>
      </c>
      <c r="BM66" s="30"/>
      <c r="BN66" s="30"/>
      <c r="BO66" s="30"/>
      <c r="BP66" s="30"/>
      <c r="BQ66" s="30"/>
      <c r="BR66" s="30"/>
      <c r="BS66" s="30"/>
      <c r="BT66" s="30"/>
      <c r="BU66" s="30"/>
      <c r="BV66" s="30"/>
      <c r="BW66" s="30"/>
      <c r="BX66" s="30"/>
      <c r="BY66" s="30"/>
      <c r="BZ66" s="3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2">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2">
      <c r="C84" s="2"/>
    </row>
    <row r="85" spans="1:78" hidden="1" x14ac:dyDescent="0.2">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2">
      <c r="B86" s="12"/>
      <c r="C86" s="12"/>
      <c r="D86" s="12"/>
      <c r="E86" s="12" t="str">
        <f>データ!AI6</f>
        <v/>
      </c>
      <c r="F86" s="12" t="s">
        <v>43</v>
      </c>
      <c r="G86" s="12" t="s">
        <v>44</v>
      </c>
      <c r="H86" s="12" t="str">
        <f>データ!BP6</f>
        <v>【786.37】</v>
      </c>
      <c r="I86" s="12" t="str">
        <f>データ!CA6</f>
        <v>【60.65】</v>
      </c>
      <c r="J86" s="12" t="str">
        <f>データ!CL6</f>
        <v>【256.97】</v>
      </c>
      <c r="K86" s="12" t="str">
        <f>データ!CW6</f>
        <v>【61.14】</v>
      </c>
      <c r="L86" s="12" t="str">
        <f>データ!DH6</f>
        <v>【86.91】</v>
      </c>
      <c r="M86" s="12" t="s">
        <v>44</v>
      </c>
      <c r="N86" s="12" t="s">
        <v>44</v>
      </c>
      <c r="O86" s="12" t="str">
        <f>データ!EO6</f>
        <v>【0.03】</v>
      </c>
    </row>
  </sheetData>
  <sheetProtection algorithmName="SHA-512" hashValue="g6HNhCYV0j0KUnH9mlvm4RT4VtFgAakq9tQ3vjlVmnb7VLybPwd1NRoiY+2WiIOsHdDvT3dGJPPZL4ykNJZqXg==" saltValue="xdkcEyRBrjVHawez1ypl3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 x14ac:dyDescent="0.2"/>
  <cols>
    <col min="2" max="144" width="11.90625" customWidth="1"/>
  </cols>
  <sheetData>
    <row r="1" spans="1:145" x14ac:dyDescent="0.2">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2">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2">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2">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2">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2">
      <c r="A6" s="14" t="s">
        <v>97</v>
      </c>
      <c r="B6" s="19">
        <f>B7</f>
        <v>2021</v>
      </c>
      <c r="C6" s="19">
        <f t="shared" ref="C6:X6" si="3">C7</f>
        <v>92151</v>
      </c>
      <c r="D6" s="19">
        <f t="shared" si="3"/>
        <v>47</v>
      </c>
      <c r="E6" s="19">
        <f t="shared" si="3"/>
        <v>17</v>
      </c>
      <c r="F6" s="19">
        <f t="shared" si="3"/>
        <v>5</v>
      </c>
      <c r="G6" s="19">
        <f t="shared" si="3"/>
        <v>0</v>
      </c>
      <c r="H6" s="19" t="str">
        <f t="shared" si="3"/>
        <v>栃木県　那須烏山市</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4.0999999999999996</v>
      </c>
      <c r="Q6" s="20">
        <f t="shared" si="3"/>
        <v>71.89</v>
      </c>
      <c r="R6" s="20">
        <f t="shared" si="3"/>
        <v>2805</v>
      </c>
      <c r="S6" s="20">
        <f t="shared" si="3"/>
        <v>25130</v>
      </c>
      <c r="T6" s="20">
        <f t="shared" si="3"/>
        <v>174.35</v>
      </c>
      <c r="U6" s="20">
        <f t="shared" si="3"/>
        <v>144.13999999999999</v>
      </c>
      <c r="V6" s="20">
        <f t="shared" si="3"/>
        <v>1023</v>
      </c>
      <c r="W6" s="20">
        <f t="shared" si="3"/>
        <v>0.84</v>
      </c>
      <c r="X6" s="20">
        <f t="shared" si="3"/>
        <v>1217.8599999999999</v>
      </c>
      <c r="Y6" s="21">
        <f>IF(Y7="",NA(),Y7)</f>
        <v>83.78</v>
      </c>
      <c r="Z6" s="21">
        <f t="shared" ref="Z6:AH6" si="4">IF(Z7="",NA(),Z7)</f>
        <v>91.17</v>
      </c>
      <c r="AA6" s="21">
        <f t="shared" si="4"/>
        <v>88.77</v>
      </c>
      <c r="AB6" s="21">
        <f t="shared" si="4"/>
        <v>84.66</v>
      </c>
      <c r="AC6" s="21">
        <f t="shared" si="4"/>
        <v>83.77</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855.8</v>
      </c>
      <c r="BL6" s="21">
        <f t="shared" si="7"/>
        <v>789.46</v>
      </c>
      <c r="BM6" s="21">
        <f t="shared" si="7"/>
        <v>826.83</v>
      </c>
      <c r="BN6" s="21">
        <f t="shared" si="7"/>
        <v>867.83</v>
      </c>
      <c r="BO6" s="21">
        <f t="shared" si="7"/>
        <v>791.76</v>
      </c>
      <c r="BP6" s="20" t="str">
        <f>IF(BP7="","",IF(BP7="-","【-】","【"&amp;SUBSTITUTE(TEXT(BP7,"#,##0.00"),"-","△")&amp;"】"))</f>
        <v>【786.37】</v>
      </c>
      <c r="BQ6" s="21">
        <f>IF(BQ7="",NA(),BQ7)</f>
        <v>41.22</v>
      </c>
      <c r="BR6" s="21">
        <f t="shared" ref="BR6:BZ6" si="8">IF(BR7="",NA(),BR7)</f>
        <v>34.299999999999997</v>
      </c>
      <c r="BS6" s="21">
        <f t="shared" si="8"/>
        <v>34.200000000000003</v>
      </c>
      <c r="BT6" s="21">
        <f t="shared" si="8"/>
        <v>36.520000000000003</v>
      </c>
      <c r="BU6" s="21">
        <f t="shared" si="8"/>
        <v>32.58</v>
      </c>
      <c r="BV6" s="21">
        <f t="shared" si="8"/>
        <v>59.8</v>
      </c>
      <c r="BW6" s="21">
        <f t="shared" si="8"/>
        <v>57.77</v>
      </c>
      <c r="BX6" s="21">
        <f t="shared" si="8"/>
        <v>57.31</v>
      </c>
      <c r="BY6" s="21">
        <f t="shared" si="8"/>
        <v>57.08</v>
      </c>
      <c r="BZ6" s="21">
        <f t="shared" si="8"/>
        <v>56.26</v>
      </c>
      <c r="CA6" s="20" t="str">
        <f>IF(CA7="","",IF(CA7="-","【-】","【"&amp;SUBSTITUTE(TEXT(CA7,"#,##0.00"),"-","△")&amp;"】"))</f>
        <v>【60.65】</v>
      </c>
      <c r="CB6" s="21">
        <f>IF(CB7="",NA(),CB7)</f>
        <v>357.15</v>
      </c>
      <c r="CC6" s="21">
        <f t="shared" ref="CC6:CK6" si="9">IF(CC7="",NA(),CC7)</f>
        <v>431.46</v>
      </c>
      <c r="CD6" s="21">
        <f t="shared" si="9"/>
        <v>436.95</v>
      </c>
      <c r="CE6" s="21">
        <f t="shared" si="9"/>
        <v>414.76</v>
      </c>
      <c r="CF6" s="21">
        <f t="shared" si="9"/>
        <v>461.34</v>
      </c>
      <c r="CG6" s="21">
        <f t="shared" si="9"/>
        <v>263.76</v>
      </c>
      <c r="CH6" s="21">
        <f t="shared" si="9"/>
        <v>274.35000000000002</v>
      </c>
      <c r="CI6" s="21">
        <f t="shared" si="9"/>
        <v>273.52</v>
      </c>
      <c r="CJ6" s="21">
        <f t="shared" si="9"/>
        <v>274.99</v>
      </c>
      <c r="CK6" s="21">
        <f t="shared" si="9"/>
        <v>282.08999999999997</v>
      </c>
      <c r="CL6" s="20" t="str">
        <f>IF(CL7="","",IF(CL7="-","【-】","【"&amp;SUBSTITUTE(TEXT(CL7,"#,##0.00"),"-","△")&amp;"】"))</f>
        <v>【256.97】</v>
      </c>
      <c r="CM6" s="21">
        <f>IF(CM7="",NA(),CM7)</f>
        <v>65.64</v>
      </c>
      <c r="CN6" s="21">
        <f t="shared" ref="CN6:CV6" si="10">IF(CN7="",NA(),CN7)</f>
        <v>63.98</v>
      </c>
      <c r="CO6" s="21">
        <f t="shared" si="10"/>
        <v>67.3</v>
      </c>
      <c r="CP6" s="21">
        <f t="shared" si="10"/>
        <v>68.25</v>
      </c>
      <c r="CQ6" s="21">
        <f t="shared" si="10"/>
        <v>80.33</v>
      </c>
      <c r="CR6" s="21">
        <f t="shared" si="10"/>
        <v>51.75</v>
      </c>
      <c r="CS6" s="21">
        <f t="shared" si="10"/>
        <v>50.68</v>
      </c>
      <c r="CT6" s="21">
        <f t="shared" si="10"/>
        <v>50.14</v>
      </c>
      <c r="CU6" s="21">
        <f t="shared" si="10"/>
        <v>54.83</v>
      </c>
      <c r="CV6" s="21">
        <f t="shared" si="10"/>
        <v>66.53</v>
      </c>
      <c r="CW6" s="20" t="str">
        <f>IF(CW7="","",IF(CW7="-","【-】","【"&amp;SUBSTITUTE(TEXT(CW7,"#,##0.00"),"-","△")&amp;"】"))</f>
        <v>【61.14】</v>
      </c>
      <c r="CX6" s="21">
        <f>IF(CX7="",NA(),CX7)</f>
        <v>89.04</v>
      </c>
      <c r="CY6" s="21">
        <f t="shared" ref="CY6:DG6" si="11">IF(CY7="",NA(),CY7)</f>
        <v>87.59</v>
      </c>
      <c r="CZ6" s="21">
        <f t="shared" si="11"/>
        <v>87.25</v>
      </c>
      <c r="DA6" s="21">
        <f t="shared" si="11"/>
        <v>87.5</v>
      </c>
      <c r="DB6" s="21">
        <f t="shared" si="11"/>
        <v>87.78</v>
      </c>
      <c r="DC6" s="21">
        <f t="shared" si="11"/>
        <v>84.84</v>
      </c>
      <c r="DD6" s="21">
        <f t="shared" si="11"/>
        <v>84.86</v>
      </c>
      <c r="DE6" s="21">
        <f t="shared" si="11"/>
        <v>84.98</v>
      </c>
      <c r="DF6" s="21">
        <f t="shared" si="11"/>
        <v>84.7</v>
      </c>
      <c r="DG6" s="21">
        <f t="shared" si="11"/>
        <v>84.67</v>
      </c>
      <c r="DH6" s="20" t="str">
        <f>IF(DH7="","",IF(DH7="-","【-】","【"&amp;SUBSTITUTE(TEXT(DH7,"#,##0.00"),"-","△")&amp;"】"))</f>
        <v>【86.91】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0.01</v>
      </c>
      <c r="EK6" s="21">
        <f t="shared" si="14"/>
        <v>0.01</v>
      </c>
      <c r="EL6" s="21">
        <f t="shared" si="14"/>
        <v>0.02</v>
      </c>
      <c r="EM6" s="21">
        <f t="shared" si="14"/>
        <v>0.25</v>
      </c>
      <c r="EN6" s="21">
        <f t="shared" si="14"/>
        <v>0.05</v>
      </c>
      <c r="EO6" s="20" t="str">
        <f>IF(EO7="","",IF(EO7="-","【-】","【"&amp;SUBSTITUTE(TEXT(EO7,"#,##0.00"),"-","△")&amp;"】"))</f>
        <v>【0.03】</v>
      </c>
    </row>
    <row r="7" spans="1:145" s="22" customFormat="1" x14ac:dyDescent="0.2">
      <c r="A7" s="14"/>
      <c r="B7" s="23">
        <v>2021</v>
      </c>
      <c r="C7" s="23">
        <v>92151</v>
      </c>
      <c r="D7" s="23">
        <v>47</v>
      </c>
      <c r="E7" s="23">
        <v>17</v>
      </c>
      <c r="F7" s="23">
        <v>5</v>
      </c>
      <c r="G7" s="23">
        <v>0</v>
      </c>
      <c r="H7" s="23" t="s">
        <v>98</v>
      </c>
      <c r="I7" s="23" t="s">
        <v>99</v>
      </c>
      <c r="J7" s="23" t="s">
        <v>100</v>
      </c>
      <c r="K7" s="23" t="s">
        <v>101</v>
      </c>
      <c r="L7" s="23" t="s">
        <v>102</v>
      </c>
      <c r="M7" s="23" t="s">
        <v>103</v>
      </c>
      <c r="N7" s="24" t="s">
        <v>104</v>
      </c>
      <c r="O7" s="24" t="s">
        <v>105</v>
      </c>
      <c r="P7" s="24">
        <v>4.0999999999999996</v>
      </c>
      <c r="Q7" s="24">
        <v>71.89</v>
      </c>
      <c r="R7" s="24">
        <v>2805</v>
      </c>
      <c r="S7" s="24">
        <v>25130</v>
      </c>
      <c r="T7" s="24">
        <v>174.35</v>
      </c>
      <c r="U7" s="24">
        <v>144.13999999999999</v>
      </c>
      <c r="V7" s="24">
        <v>1023</v>
      </c>
      <c r="W7" s="24">
        <v>0.84</v>
      </c>
      <c r="X7" s="24">
        <v>1217.8599999999999</v>
      </c>
      <c r="Y7" s="24">
        <v>83.78</v>
      </c>
      <c r="Z7" s="24">
        <v>91.17</v>
      </c>
      <c r="AA7" s="24">
        <v>88.77</v>
      </c>
      <c r="AB7" s="24">
        <v>84.66</v>
      </c>
      <c r="AC7" s="24">
        <v>83.77</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855.8</v>
      </c>
      <c r="BL7" s="24">
        <v>789.46</v>
      </c>
      <c r="BM7" s="24">
        <v>826.83</v>
      </c>
      <c r="BN7" s="24">
        <v>867.83</v>
      </c>
      <c r="BO7" s="24">
        <v>791.76</v>
      </c>
      <c r="BP7" s="24">
        <v>786.37</v>
      </c>
      <c r="BQ7" s="24">
        <v>41.22</v>
      </c>
      <c r="BR7" s="24">
        <v>34.299999999999997</v>
      </c>
      <c r="BS7" s="24">
        <v>34.200000000000003</v>
      </c>
      <c r="BT7" s="24">
        <v>36.520000000000003</v>
      </c>
      <c r="BU7" s="24">
        <v>32.58</v>
      </c>
      <c r="BV7" s="24">
        <v>59.8</v>
      </c>
      <c r="BW7" s="24">
        <v>57.77</v>
      </c>
      <c r="BX7" s="24">
        <v>57.31</v>
      </c>
      <c r="BY7" s="24">
        <v>57.08</v>
      </c>
      <c r="BZ7" s="24">
        <v>56.26</v>
      </c>
      <c r="CA7" s="24">
        <v>60.65</v>
      </c>
      <c r="CB7" s="24">
        <v>357.15</v>
      </c>
      <c r="CC7" s="24">
        <v>431.46</v>
      </c>
      <c r="CD7" s="24">
        <v>436.95</v>
      </c>
      <c r="CE7" s="24">
        <v>414.76</v>
      </c>
      <c r="CF7" s="24">
        <v>461.34</v>
      </c>
      <c r="CG7" s="24">
        <v>263.76</v>
      </c>
      <c r="CH7" s="24">
        <v>274.35000000000002</v>
      </c>
      <c r="CI7" s="24">
        <v>273.52</v>
      </c>
      <c r="CJ7" s="24">
        <v>274.99</v>
      </c>
      <c r="CK7" s="24">
        <v>282.08999999999997</v>
      </c>
      <c r="CL7" s="24">
        <v>256.97000000000003</v>
      </c>
      <c r="CM7" s="24">
        <v>65.64</v>
      </c>
      <c r="CN7" s="24">
        <v>63.98</v>
      </c>
      <c r="CO7" s="24">
        <v>67.3</v>
      </c>
      <c r="CP7" s="24">
        <v>68.25</v>
      </c>
      <c r="CQ7" s="24">
        <v>80.33</v>
      </c>
      <c r="CR7" s="24">
        <v>51.75</v>
      </c>
      <c r="CS7" s="24">
        <v>50.68</v>
      </c>
      <c r="CT7" s="24">
        <v>50.14</v>
      </c>
      <c r="CU7" s="24">
        <v>54.83</v>
      </c>
      <c r="CV7" s="24">
        <v>66.53</v>
      </c>
      <c r="CW7" s="24">
        <v>61.14</v>
      </c>
      <c r="CX7" s="24">
        <v>89.04</v>
      </c>
      <c r="CY7" s="24">
        <v>87.59</v>
      </c>
      <c r="CZ7" s="24">
        <v>87.25</v>
      </c>
      <c r="DA7" s="24">
        <v>87.5</v>
      </c>
      <c r="DB7" s="24">
        <v>87.78</v>
      </c>
      <c r="DC7" s="24">
        <v>84.84</v>
      </c>
      <c r="DD7" s="24">
        <v>84.86</v>
      </c>
      <c r="DE7" s="24">
        <v>84.98</v>
      </c>
      <c r="DF7" s="24">
        <v>84.7</v>
      </c>
      <c r="DG7" s="24">
        <v>84.67</v>
      </c>
      <c r="DH7" s="24">
        <v>86.91</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0.01</v>
      </c>
      <c r="EK7" s="24">
        <v>0.01</v>
      </c>
      <c r="EL7" s="24">
        <v>0.02</v>
      </c>
      <c r="EM7" s="24">
        <v>0.25</v>
      </c>
      <c r="EN7" s="24">
        <v>0.05</v>
      </c>
      <c r="EO7" s="24">
        <v>0.03</v>
      </c>
    </row>
    <row r="8" spans="1:145"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
      <c r="A10" s="26" t="s">
        <v>48</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2">
      <c r="B11">
        <v>4</v>
      </c>
      <c r="C11">
        <v>3</v>
      </c>
      <c r="D11">
        <v>2</v>
      </c>
      <c r="E11">
        <v>1</v>
      </c>
      <c r="F11">
        <v>0</v>
      </c>
      <c r="G11" t="s">
        <v>111</v>
      </c>
    </row>
    <row r="12" spans="1:145" x14ac:dyDescent="0.2">
      <c r="B12">
        <v>1</v>
      </c>
      <c r="C12">
        <v>1</v>
      </c>
      <c r="D12">
        <v>1</v>
      </c>
      <c r="E12">
        <v>2</v>
      </c>
      <c r="F12">
        <v>3</v>
      </c>
      <c r="G12" t="s">
        <v>112</v>
      </c>
    </row>
    <row r="13" spans="1:145" x14ac:dyDescent="0.2">
      <c r="B13" t="s">
        <v>113</v>
      </c>
      <c r="C13" t="s">
        <v>113</v>
      </c>
      <c r="D13" t="s">
        <v>114</v>
      </c>
      <c r="E13" t="s">
        <v>115</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北原　亜里紗</cp:lastModifiedBy>
  <cp:lastPrinted>2023-01-24T02:37:56Z</cp:lastPrinted>
  <dcterms:created xsi:type="dcterms:W3CDTF">2022-12-01T01:55:54Z</dcterms:created>
  <dcterms:modified xsi:type="dcterms:W3CDTF">2023-01-31T04:41:57Z</dcterms:modified>
  <cp:category/>
</cp:coreProperties>
</file>