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05財政担当\R2（2020）\④公営企業\02 公営企業決算統計\19 公営企業に係る経営比較分析表（令和元年度決算）の分析等について\06 県HP公表\1上水\"/>
    </mc:Choice>
  </mc:AlternateContent>
  <workbookProtection workbookAlgorithmName="SHA-512" workbookHashValue="jfQtV9UmTFZsznJcaMEx9onvepvgv4QQ6XRSHaLuG3LHkRqhzadigQ2dLQPMFeL/0WNWNnKhacPpYczw3ZEVCA==" workbookSaltValue="pil+2jJBFcqFl+RsCVRGX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<sst xmlns="http://schemas.openxmlformats.org/spreadsheetml/2006/main" count="228" uniqueCount="113">
  <si>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</si>
  <si>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</si>
  <si>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</si>
  <si>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</si>
  <si>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</si>
  <si>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</si>
  <si>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</si>
  <si>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</si>
  <si>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</si>
  <si>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</si>
  <si>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</si>
  <si>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</si>
  <si>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</si>
  <si>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</si>
  <si>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</si>
  <si>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</si>
  <si>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</si>
  <si>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</si>
  <si>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</si>
  <si>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</si>
  <si>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</si>
  <si>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</si>
  <si>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</si>
  <si>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</si>
  <si>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</si>
  <si>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</si>
  <si>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</si>
  <si>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</si>
  <si>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</si>
  <si>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</si>
  <si>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</si>
  <si>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</si>
  <si>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</si>
  <si>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</si>
  <si>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</si>
  <si>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</si>
  <si>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</si>
  <si>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</si>
  <si>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</si>
  <si>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</si>
  <si>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</si>
  <si>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</si>
  <si>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</si>
  <si>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</si>
  <si>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</si>
  <si>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</si>
  <si>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</si>
  <si>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</si>
  <si>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</si>
  <si>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</si>
  <si>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</si>
  <si>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</si>
  <si>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</si>
  <si>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</si>
  <si>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</si>
  <si>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</si>
  <si>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</si>
  <si>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</si>
  <si>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</si>
  <si>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</si>
  <si>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</si>
  <si>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</si>
  <si>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</si>
  <si>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</si>
  <si>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</si>
  <si>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</si>
  <si>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</si>
  <si>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</si>
  <si>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</si>
  <si>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</si>
  <si>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</si>
  <si>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</si>
  <si>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</si>
  <si>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</si>
  <si>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</si>
  <si>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</si>
  <si>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</si>
  <si>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</si>
  <si>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</si>
  <si>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</si>
  <si>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</si>
  <si>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</si>
  <si>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</si>
  <si>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</si>
  <si>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</si>
  <si>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</si>
  <si>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</si>
  <si>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</si>
  <si>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</si>
  <si>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</si>
  <si>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</si>
  <si>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</si>
  <si>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</si>
  <si>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那須烏山市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</si>
  <si>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</si>
  <si>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</si>
  <si>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</si>
  <si>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</si>
  <si>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</si>
  <si>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</si>
  <si>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</si>
  <si>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</si>
  <si>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</si>
  <si>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</si>
  <si>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</si>
  <si>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</si>
  <si>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</si>
  <si>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</si>
  <si>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</si>
  <si>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</si>
  <si>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「経営収支比率」「料金回収率」ともに100％を超えており、「流動比率」も平均を上回っていることから、健全運営であると言える。
　また、「給水原価」についてもこれまでは平均より高い傾向があったが、経常費用の減少により平均を下回るようになってきた。
　しかしながら、給水収益は減少し続けていることから、健全経営を維持していくためにも引き続き費用の削減に努めていく必要がある。
　一方で、「有収率」は平均に比べて非常に低く、有収率の向上対策として漏水調査及び修繕を実施しているものの、有収率の減少が止まらない状況である。漏水調査・修繕に加えて計画的な管路更新により有収率の向上に努めていく。</t>
    <rPh sb="2" eb="4">
      <t>ケイエイ</t>
    </rPh>
    <rPh sb="4" eb="6">
      <t>シュウシ</t>
    </rPh>
    <rPh sb="6" eb="8">
      <t>ヒリツ</t>
    </rPh>
    <rPh sb="10" eb="12">
      <t>リョウキン</t>
    </rPh>
    <rPh sb="12" eb="14">
      <t>カイシュウ</t>
    </rPh>
    <rPh sb="14" eb="15">
      <t>リツ</t>
    </rPh>
    <rPh sb="24" eb="25">
      <t>コ</t>
    </rPh>
    <rPh sb="31" eb="33">
      <t>リュウドウ</t>
    </rPh>
    <rPh sb="33" eb="35">
      <t>ヒリツ</t>
    </rPh>
    <rPh sb="37" eb="39">
      <t>ヘイキン</t>
    </rPh>
    <rPh sb="40" eb="42">
      <t>ウワマワ</t>
    </rPh>
    <rPh sb="51" eb="53">
      <t>ケンゼン</t>
    </rPh>
    <rPh sb="53" eb="55">
      <t>ウンエイ</t>
    </rPh>
    <rPh sb="59" eb="60">
      <t>イ</t>
    </rPh>
    <rPh sb="69" eb="71">
      <t>キュウスイ</t>
    </rPh>
    <rPh sb="71" eb="73">
      <t>ゲンカ</t>
    </rPh>
    <rPh sb="84" eb="86">
      <t>ヘイキン</t>
    </rPh>
    <rPh sb="88" eb="89">
      <t>タカ</t>
    </rPh>
    <rPh sb="90" eb="92">
      <t>ケイコウ</t>
    </rPh>
    <rPh sb="98" eb="100">
      <t>ケイジョウ</t>
    </rPh>
    <rPh sb="100" eb="102">
      <t>ヒヨウ</t>
    </rPh>
    <rPh sb="103" eb="105">
      <t>ゲンショウ</t>
    </rPh>
    <rPh sb="108" eb="110">
      <t>ヘイキン</t>
    </rPh>
    <rPh sb="111" eb="113">
      <t>シタマワ</t>
    </rPh>
    <rPh sb="132" eb="134">
      <t>キュウスイ</t>
    </rPh>
    <rPh sb="134" eb="136">
      <t>シュウエキ</t>
    </rPh>
    <rPh sb="137" eb="139">
      <t>ゲンショウ</t>
    </rPh>
    <rPh sb="140" eb="141">
      <t>ツヅ</t>
    </rPh>
    <rPh sb="150" eb="152">
      <t>ケンゼン</t>
    </rPh>
    <rPh sb="152" eb="154">
      <t>ケイエイ</t>
    </rPh>
    <rPh sb="155" eb="157">
      <t>イジ</t>
    </rPh>
    <rPh sb="165" eb="166">
      <t>ヒ</t>
    </rPh>
    <rPh sb="167" eb="168">
      <t>ツヅ</t>
    </rPh>
    <rPh sb="169" eb="171">
      <t>ヒヨウ</t>
    </rPh>
    <rPh sb="172" eb="174">
      <t>サクゲン</t>
    </rPh>
    <rPh sb="175" eb="176">
      <t>ツト</t>
    </rPh>
    <rPh sb="180" eb="182">
      <t>ヒツヨウ</t>
    </rPh>
    <rPh sb="188" eb="190">
      <t>イッポウ</t>
    </rPh>
    <rPh sb="193" eb="196">
      <t>ユウシュウリツ</t>
    </rPh>
    <rPh sb="198" eb="200">
      <t>ヘイキン</t>
    </rPh>
    <rPh sb="201" eb="202">
      <t>クラ</t>
    </rPh>
    <rPh sb="204" eb="206">
      <t>ヒジョウ</t>
    </rPh>
    <rPh sb="207" eb="208">
      <t>ヒク</t>
    </rPh>
    <rPh sb="210" eb="213">
      <t>ユウシュウリツ</t>
    </rPh>
    <rPh sb="214" eb="216">
      <t>コウジョウ</t>
    </rPh>
    <rPh sb="216" eb="218">
      <t>タイサク</t>
    </rPh>
    <rPh sb="221" eb="223">
      <t>ロウスイ</t>
    </rPh>
    <rPh sb="223" eb="225">
      <t>チョウサ</t>
    </rPh>
    <rPh sb="225" eb="226">
      <t>オヨ</t>
    </rPh>
    <rPh sb="227" eb="229">
      <t>シュウゼン</t>
    </rPh>
    <rPh sb="230" eb="232">
      <t>ジッシ</t>
    </rPh>
    <rPh sb="240" eb="243">
      <t>ユウシュウリツ</t>
    </rPh>
    <rPh sb="244" eb="246">
      <t>ゲンショウ</t>
    </rPh>
    <rPh sb="247" eb="248">
      <t>ト</t>
    </rPh>
    <rPh sb="252" eb="254">
      <t>ジョウキョウ</t>
    </rPh>
    <rPh sb="258" eb="260">
      <t>ロウスイ</t>
    </rPh>
    <rPh sb="260" eb="262">
      <t>チョウサ</t>
    </rPh>
    <rPh sb="263" eb="265">
      <t>シュウゼン</t>
    </rPh>
    <rPh sb="266" eb="267">
      <t>クワ</t>
    </rPh>
    <rPh sb="269" eb="272">
      <t>ケイカクテキ</t>
    </rPh>
    <rPh sb="273" eb="275">
      <t>カンロ</t>
    </rPh>
    <rPh sb="275" eb="277">
      <t>コウシン</t>
    </rPh>
    <rPh sb="280" eb="283">
      <t>ユウシュウリツ</t>
    </rPh>
    <rPh sb="284" eb="286">
      <t>コウジョウ</t>
    </rPh>
    <rPh sb="287" eb="288">
      <t>ツト</t>
    </rPh>
    <phoneticPr fontId="4"/>
  </si>
  <si>
    <t>　現在の指標からは、健全経営と言えるものの、施設や設備の老朽化は類似団体と比較しても確実に進んでいる。給水収益が減少し続けている中で今後大きな更新需要が訪れることから、収支の整合性が保たれた投資になるよう、統廃合・ダウンサイジングなども行いながら計画的に実施していく。</t>
    <rPh sb="1" eb="3">
      <t>ゲンザイ</t>
    </rPh>
    <rPh sb="4" eb="6">
      <t>シヒョウ</t>
    </rPh>
    <rPh sb="10" eb="12">
      <t>ケンゼン</t>
    </rPh>
    <rPh sb="12" eb="14">
      <t>ケイエイ</t>
    </rPh>
    <rPh sb="15" eb="16">
      <t>イ</t>
    </rPh>
    <rPh sb="22" eb="24">
      <t>シセツ</t>
    </rPh>
    <rPh sb="25" eb="27">
      <t>セツビ</t>
    </rPh>
    <rPh sb="28" eb="31">
      <t>ロウキュウカ</t>
    </rPh>
    <rPh sb="32" eb="34">
      <t>ルイジ</t>
    </rPh>
    <rPh sb="34" eb="36">
      <t>ダンタイ</t>
    </rPh>
    <rPh sb="37" eb="39">
      <t>ヒカク</t>
    </rPh>
    <rPh sb="42" eb="44">
      <t>カクジツ</t>
    </rPh>
    <rPh sb="45" eb="46">
      <t>スス</t>
    </rPh>
    <rPh sb="51" eb="53">
      <t>キュウスイ</t>
    </rPh>
    <rPh sb="53" eb="55">
      <t>シュウエキ</t>
    </rPh>
    <rPh sb="56" eb="58">
      <t>ゲンショウ</t>
    </rPh>
    <rPh sb="59" eb="60">
      <t>ツヅ</t>
    </rPh>
    <rPh sb="64" eb="65">
      <t>ナカ</t>
    </rPh>
    <rPh sb="66" eb="68">
      <t>コンゴ</t>
    </rPh>
    <rPh sb="68" eb="69">
      <t>オオ</t>
    </rPh>
    <rPh sb="71" eb="73">
      <t>コウシン</t>
    </rPh>
    <rPh sb="73" eb="75">
      <t>ジュヨウ</t>
    </rPh>
    <rPh sb="76" eb="77">
      <t>オトズ</t>
    </rPh>
    <rPh sb="84" eb="86">
      <t>シュウシ</t>
    </rPh>
    <rPh sb="87" eb="90">
      <t>セイゴウセイ</t>
    </rPh>
    <rPh sb="91" eb="92">
      <t>タモ</t>
    </rPh>
    <rPh sb="95" eb="97">
      <t>トウシ</t>
    </rPh>
    <rPh sb="103" eb="106">
      <t>トウハイゴウ</t>
    </rPh>
    <rPh sb="118" eb="119">
      <t>オコナ</t>
    </rPh>
    <rPh sb="123" eb="126">
      <t>ケイカクテキ</t>
    </rPh>
    <rPh sb="127" eb="129">
      <t>ジッシ</t>
    </rPh>
    <phoneticPr fontId="4"/>
  </si>
  <si>
    <t>　「有形固定資産減価償却率」が平均以上かつ増加しており、老朽化した施設が多くなっている状況である。
　また、「管路経年化率」は平均よりも低いものの年々増加しており、管路の更新が必要な状況になっている。「管路更新率」から、管路更新がほとんど進んでいない状況であるが、令和3年度から管路更新計画に基づき、継続的に管路更新を行っていく。</t>
    <rPh sb="2" eb="4">
      <t>ユウケイ</t>
    </rPh>
    <rPh sb="4" eb="6">
      <t>コテイ</t>
    </rPh>
    <rPh sb="6" eb="8">
      <t>シサン</t>
    </rPh>
    <rPh sb="8" eb="10">
      <t>ゲンカ</t>
    </rPh>
    <rPh sb="10" eb="12">
      <t>ショウキャク</t>
    </rPh>
    <rPh sb="12" eb="13">
      <t>リツ</t>
    </rPh>
    <rPh sb="15" eb="17">
      <t>ヘイキン</t>
    </rPh>
    <rPh sb="17" eb="19">
      <t>イジョウ</t>
    </rPh>
    <rPh sb="21" eb="23">
      <t>ゾウカ</t>
    </rPh>
    <rPh sb="28" eb="31">
      <t>ロウキュウカ</t>
    </rPh>
    <rPh sb="33" eb="35">
      <t>シセツ</t>
    </rPh>
    <rPh sb="36" eb="37">
      <t>オオ</t>
    </rPh>
    <rPh sb="43" eb="45">
      <t>ジョウキョウ</t>
    </rPh>
    <rPh sb="55" eb="57">
      <t>カンロ</t>
    </rPh>
    <rPh sb="57" eb="60">
      <t>ケイネンカ</t>
    </rPh>
    <rPh sb="60" eb="61">
      <t>リツ</t>
    </rPh>
    <rPh sb="63" eb="65">
      <t>ヘイキン</t>
    </rPh>
    <rPh sb="68" eb="69">
      <t>ヒク</t>
    </rPh>
    <rPh sb="73" eb="75">
      <t>ネンネン</t>
    </rPh>
    <rPh sb="75" eb="77">
      <t>ゾウカ</t>
    </rPh>
    <rPh sb="82" eb="84">
      <t>カンロ</t>
    </rPh>
    <rPh sb="85" eb="87">
      <t>コウシン</t>
    </rPh>
    <rPh sb="88" eb="90">
      <t>ヒツヨウ</t>
    </rPh>
    <rPh sb="91" eb="93">
      <t>ジョウキョウ</t>
    </rPh>
    <rPh sb="101" eb="103">
      <t>カンロ</t>
    </rPh>
    <rPh sb="103" eb="105">
      <t>コウシン</t>
    </rPh>
    <rPh sb="105" eb="106">
      <t>リツ</t>
    </rPh>
    <rPh sb="110" eb="114">
      <t>カンロコウシン</t>
    </rPh>
    <rPh sb="119" eb="120">
      <t>スス</t>
    </rPh>
    <rPh sb="125" eb="127">
      <t>ジョウキョウ</t>
    </rPh>
    <rPh sb="132" eb="134">
      <t>レイワ</t>
    </rPh>
    <rPh sb="135" eb="137">
      <t>ネンド</t>
    </rPh>
    <rPh sb="139" eb="141">
      <t>カンロ</t>
    </rPh>
    <rPh sb="141" eb="143">
      <t>コウシン</t>
    </rPh>
    <rPh sb="143" eb="145">
      <t>ケイカク</t>
    </rPh>
    <rPh sb="146" eb="147">
      <t>モト</t>
    </rPh>
    <rPh sb="150" eb="153">
      <t>ケイゾクテキ</t>
    </rPh>
    <rPh sb="154" eb="156">
      <t>カンロ</t>
    </rPh>
    <rPh sb="156" eb="158">
      <t>コウシン</t>
    </rPh>
    <rPh sb="159" eb="16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</si>
</sst>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0.31</c:v>
                </c:pt>
                <c:pt idx="1">
                  <c:v>0</c:v>
                </c:pt>
                <c:pt idx="2">
                  <c:v>0</c:v>
                </c:pt>
                <c:pt idx="3">
                  <c:v>0</c:v>
                </c:pt>
                <c:pt idx="4" formatCode="#,##0.00;&quot;△&quot;#,##0.00;&quot;-&quot;">
                  <c:v>0.28999999999999998</c:v>
                </c:pt>
              </c:numCache>
            </c:numRef>
          </c:val>
          <c:extLst>
            <c:ext xmlns:c16="http://schemas.microsoft.com/office/drawing/2014/chart" uri="{C3380CC4-5D6E-409C-BE32-E72D297353CC}">
              <c16:uniqueId val="{00000000-AE43-4271-AF91-F8E0EBC6D6A9}"/>
            </c:ext>
          </c:extLst>
        </c:ser>
        <c:dLbls>
          <c:showLegendKey val="0"/>
          <c:showVal val="0"/>
          <c:showCatName val="0"/>
          <c:showSerName val="0"/>
          <c:showPercent val="0"/>
          <c:showBubbleSize val="0"/>
        </c:dLbls>
        <c:gapWidth val="150"/>
        <c:axId val="369113552"/>
        <c:axId val="370506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AE43-4271-AF91-F8E0EBC6D6A9}"/>
            </c:ext>
          </c:extLst>
        </c:ser>
        <c:dLbls>
          <c:showLegendKey val="0"/>
          <c:showVal val="0"/>
          <c:showCatName val="0"/>
          <c:showSerName val="0"/>
          <c:showPercent val="0"/>
          <c:showBubbleSize val="0"/>
        </c:dLbls>
        <c:marker val="1"/>
        <c:smooth val="0"/>
        <c:axId val="369113552"/>
        <c:axId val="370506008"/>
      </c:lineChart>
      <c:dateAx>
        <c:axId val="369113552"/>
        <c:scaling>
          <c:orientation val="minMax"/>
        </c:scaling>
        <c:delete val="1"/>
        <c:axPos val="b"/>
        <c:numFmt formatCode="&quot;H&quot;yy" sourceLinked="1"/>
        <c:majorTickMark val="none"/>
        <c:minorTickMark val="none"/>
        <c:tickLblPos val="none"/>
        <c:crossAx val="370506008"/>
        <c:crosses val="autoZero"/>
        <c:auto val="1"/>
        <c:lblOffset val="100"/>
        <c:baseTimeUnit val="years"/>
      </c:dateAx>
      <c:valAx>
        <c:axId val="37050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113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57.44</c:v>
                </c:pt>
                <c:pt idx="1">
                  <c:v>57.67</c:v>
                </c:pt>
                <c:pt idx="2">
                  <c:v>59.21</c:v>
                </c:pt>
                <c:pt idx="3">
                  <c:v>61.69</c:v>
                </c:pt>
                <c:pt idx="4">
                  <c:v>58.75</c:v>
                </c:pt>
              </c:numCache>
            </c:numRef>
          </c:val>
          <c:extLst>
            <c:ext xmlns:c16="http://schemas.microsoft.com/office/drawing/2014/chart" uri="{C3380CC4-5D6E-409C-BE32-E72D297353CC}">
              <c16:uniqueId val="{00000000-8A8B-417D-89F9-AF19332DF15A}"/>
            </c:ext>
          </c:extLst>
        </c:ser>
        <c:dLbls>
          <c:showLegendKey val="0"/>
          <c:showVal val="0"/>
          <c:showCatName val="0"/>
          <c:showSerName val="0"/>
          <c:showPercent val="0"/>
          <c:showBubbleSize val="0"/>
        </c:dLbls>
        <c:gapWidth val="150"/>
        <c:axId val="371215360"/>
        <c:axId val="37121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8A8B-417D-89F9-AF19332DF15A}"/>
            </c:ext>
          </c:extLst>
        </c:ser>
        <c:dLbls>
          <c:showLegendKey val="0"/>
          <c:showVal val="0"/>
          <c:showCatName val="0"/>
          <c:showSerName val="0"/>
          <c:showPercent val="0"/>
          <c:showBubbleSize val="0"/>
        </c:dLbls>
        <c:marker val="1"/>
        <c:smooth val="0"/>
        <c:axId val="371215360"/>
        <c:axId val="371213008"/>
      </c:lineChart>
      <c:dateAx>
        <c:axId val="371215360"/>
        <c:scaling>
          <c:orientation val="minMax"/>
        </c:scaling>
        <c:delete val="1"/>
        <c:axPos val="b"/>
        <c:numFmt formatCode="&quot;H&quot;yy" sourceLinked="1"/>
        <c:majorTickMark val="none"/>
        <c:minorTickMark val="none"/>
        <c:tickLblPos val="none"/>
        <c:crossAx val="371213008"/>
        <c:crosses val="autoZero"/>
        <c:auto val="1"/>
        <c:lblOffset val="100"/>
        <c:baseTimeUnit val="years"/>
      </c:dateAx>
      <c:valAx>
        <c:axId val="37121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69.19</c:v>
                </c:pt>
                <c:pt idx="1">
                  <c:v>67.78</c:v>
                </c:pt>
                <c:pt idx="2">
                  <c:v>65.89</c:v>
                </c:pt>
                <c:pt idx="3">
                  <c:v>62.88</c:v>
                </c:pt>
                <c:pt idx="4">
                  <c:v>64.510000000000005</c:v>
                </c:pt>
              </c:numCache>
            </c:numRef>
          </c:val>
          <c:extLst>
            <c:ext xmlns:c16="http://schemas.microsoft.com/office/drawing/2014/chart" uri="{C3380CC4-5D6E-409C-BE32-E72D297353CC}">
              <c16:uniqueId val="{00000000-834F-4B01-A1CF-3B78E8DC9C26}"/>
            </c:ext>
          </c:extLst>
        </c:ser>
        <c:dLbls>
          <c:showLegendKey val="0"/>
          <c:showVal val="0"/>
          <c:showCatName val="0"/>
          <c:showSerName val="0"/>
          <c:showPercent val="0"/>
          <c:showBubbleSize val="0"/>
        </c:dLbls>
        <c:gapWidth val="150"/>
        <c:axId val="370500520"/>
        <c:axId val="371527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834F-4B01-A1CF-3B78E8DC9C26}"/>
            </c:ext>
          </c:extLst>
        </c:ser>
        <c:dLbls>
          <c:showLegendKey val="0"/>
          <c:showVal val="0"/>
          <c:showCatName val="0"/>
          <c:showSerName val="0"/>
          <c:showPercent val="0"/>
          <c:showBubbleSize val="0"/>
        </c:dLbls>
        <c:marker val="1"/>
        <c:smooth val="0"/>
        <c:axId val="370500520"/>
        <c:axId val="371527392"/>
      </c:lineChart>
      <c:dateAx>
        <c:axId val="370500520"/>
        <c:scaling>
          <c:orientation val="minMax"/>
        </c:scaling>
        <c:delete val="1"/>
        <c:axPos val="b"/>
        <c:numFmt formatCode="&quot;H&quot;yy" sourceLinked="1"/>
        <c:majorTickMark val="none"/>
        <c:minorTickMark val="none"/>
        <c:tickLblPos val="none"/>
        <c:crossAx val="371527392"/>
        <c:crosses val="autoZero"/>
        <c:auto val="1"/>
        <c:lblOffset val="100"/>
        <c:baseTimeUnit val="years"/>
      </c:dateAx>
      <c:valAx>
        <c:axId val="37152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00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111.02</c:v>
                </c:pt>
                <c:pt idx="1">
                  <c:v>115.84</c:v>
                </c:pt>
                <c:pt idx="2">
                  <c:v>120.61</c:v>
                </c:pt>
                <c:pt idx="3">
                  <c:v>125.48</c:v>
                </c:pt>
                <c:pt idx="4">
                  <c:v>125.56</c:v>
                </c:pt>
              </c:numCache>
            </c:numRef>
          </c:val>
          <c:extLst>
            <c:ext xmlns:c16="http://schemas.microsoft.com/office/drawing/2014/chart" uri="{C3380CC4-5D6E-409C-BE32-E72D297353CC}">
              <c16:uniqueId val="{00000000-5926-440B-9157-D808F2213DC4}"/>
            </c:ext>
          </c:extLst>
        </c:ser>
        <c:dLbls>
          <c:showLegendKey val="0"/>
          <c:showVal val="0"/>
          <c:showCatName val="0"/>
          <c:showSerName val="0"/>
          <c:showPercent val="0"/>
          <c:showBubbleSize val="0"/>
        </c:dLbls>
        <c:gapWidth val="150"/>
        <c:axId val="370504440"/>
        <c:axId val="370501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5926-440B-9157-D808F2213DC4}"/>
            </c:ext>
          </c:extLst>
        </c:ser>
        <c:dLbls>
          <c:showLegendKey val="0"/>
          <c:showVal val="0"/>
          <c:showCatName val="0"/>
          <c:showSerName val="0"/>
          <c:showPercent val="0"/>
          <c:showBubbleSize val="0"/>
        </c:dLbls>
        <c:marker val="1"/>
        <c:smooth val="0"/>
        <c:axId val="370504440"/>
        <c:axId val="370501304"/>
      </c:lineChart>
      <c:dateAx>
        <c:axId val="370504440"/>
        <c:scaling>
          <c:orientation val="minMax"/>
        </c:scaling>
        <c:delete val="1"/>
        <c:axPos val="b"/>
        <c:numFmt formatCode="&quot;H&quot;yy" sourceLinked="1"/>
        <c:majorTickMark val="none"/>
        <c:minorTickMark val="none"/>
        <c:tickLblPos val="none"/>
        <c:crossAx val="370501304"/>
        <c:crosses val="autoZero"/>
        <c:auto val="1"/>
        <c:lblOffset val="100"/>
        <c:baseTimeUnit val="years"/>
      </c:dateAx>
      <c:valAx>
        <c:axId val="3705013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0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58.48</c:v>
                </c:pt>
                <c:pt idx="1">
                  <c:v>60.49</c:v>
                </c:pt>
                <c:pt idx="2">
                  <c:v>62.36</c:v>
                </c:pt>
                <c:pt idx="3">
                  <c:v>63.41</c:v>
                </c:pt>
                <c:pt idx="4">
                  <c:v>61.45</c:v>
                </c:pt>
              </c:numCache>
            </c:numRef>
          </c:val>
          <c:extLst>
            <c:ext xmlns:c16="http://schemas.microsoft.com/office/drawing/2014/chart" uri="{C3380CC4-5D6E-409C-BE32-E72D297353CC}">
              <c16:uniqueId val="{00000000-7661-4C70-BE97-C0A22BA24B1B}"/>
            </c:ext>
          </c:extLst>
        </c:ser>
        <c:dLbls>
          <c:showLegendKey val="0"/>
          <c:showVal val="0"/>
          <c:showCatName val="0"/>
          <c:showSerName val="0"/>
          <c:showPercent val="0"/>
          <c:showBubbleSize val="0"/>
        </c:dLbls>
        <c:gapWidth val="150"/>
        <c:axId val="370498952"/>
        <c:axId val="37049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661-4C70-BE97-C0A22BA24B1B}"/>
            </c:ext>
          </c:extLst>
        </c:ser>
        <c:dLbls>
          <c:showLegendKey val="0"/>
          <c:showVal val="0"/>
          <c:showCatName val="0"/>
          <c:showSerName val="0"/>
          <c:showPercent val="0"/>
          <c:showBubbleSize val="0"/>
        </c:dLbls>
        <c:marker val="1"/>
        <c:smooth val="0"/>
        <c:axId val="370498952"/>
        <c:axId val="370499344"/>
      </c:lineChart>
      <c:dateAx>
        <c:axId val="370498952"/>
        <c:scaling>
          <c:orientation val="minMax"/>
        </c:scaling>
        <c:delete val="1"/>
        <c:axPos val="b"/>
        <c:numFmt formatCode="&quot;H&quot;yy" sourceLinked="1"/>
        <c:majorTickMark val="none"/>
        <c:minorTickMark val="none"/>
        <c:tickLblPos val="none"/>
        <c:crossAx val="370499344"/>
        <c:crosses val="autoZero"/>
        <c:auto val="1"/>
        <c:lblOffset val="100"/>
        <c:baseTimeUnit val="years"/>
      </c:dateAx>
      <c:valAx>
        <c:axId val="37049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498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2.29</c:v>
                </c:pt>
                <c:pt idx="1">
                  <c:v>3.71</c:v>
                </c:pt>
                <c:pt idx="2">
                  <c:v>3.83</c:v>
                </c:pt>
                <c:pt idx="3">
                  <c:v>4.33</c:v>
                </c:pt>
                <c:pt idx="4">
                  <c:v>3.38</c:v>
                </c:pt>
              </c:numCache>
            </c:numRef>
          </c:val>
          <c:extLst>
            <c:ext xmlns:c16="http://schemas.microsoft.com/office/drawing/2014/chart" uri="{C3380CC4-5D6E-409C-BE32-E72D297353CC}">
              <c16:uniqueId val="{00000000-AC87-4F54-80F7-E7E67A602260}"/>
            </c:ext>
          </c:extLst>
        </c:ser>
        <c:dLbls>
          <c:showLegendKey val="0"/>
          <c:showVal val="0"/>
          <c:showCatName val="0"/>
          <c:showSerName val="0"/>
          <c:showPercent val="0"/>
          <c:showBubbleSize val="0"/>
        </c:dLbls>
        <c:gapWidth val="150"/>
        <c:axId val="370501696"/>
        <c:axId val="37050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AC87-4F54-80F7-E7E67A602260}"/>
            </c:ext>
          </c:extLst>
        </c:ser>
        <c:dLbls>
          <c:showLegendKey val="0"/>
          <c:showVal val="0"/>
          <c:showCatName val="0"/>
          <c:showSerName val="0"/>
          <c:showPercent val="0"/>
          <c:showBubbleSize val="0"/>
        </c:dLbls>
        <c:marker val="1"/>
        <c:smooth val="0"/>
        <c:axId val="370501696"/>
        <c:axId val="370505616"/>
      </c:lineChart>
      <c:dateAx>
        <c:axId val="370501696"/>
        <c:scaling>
          <c:orientation val="minMax"/>
        </c:scaling>
        <c:delete val="1"/>
        <c:axPos val="b"/>
        <c:numFmt formatCode="&quot;H&quot;yy" sourceLinked="1"/>
        <c:majorTickMark val="none"/>
        <c:minorTickMark val="none"/>
        <c:tickLblPos val="none"/>
        <c:crossAx val="370505616"/>
        <c:crosses val="autoZero"/>
        <c:auto val="1"/>
        <c:lblOffset val="100"/>
        <c:baseTimeUnit val="years"/>
      </c:dateAx>
      <c:valAx>
        <c:axId val="37050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050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86E-4436-A085-1C707E241B62}"/>
            </c:ext>
          </c:extLst>
        </c:ser>
        <c:dLbls>
          <c:showLegendKey val="0"/>
          <c:showVal val="0"/>
          <c:showCatName val="0"/>
          <c:showSerName val="0"/>
          <c:showPercent val="0"/>
          <c:showBubbleSize val="0"/>
        </c:dLbls>
        <c:gapWidth val="150"/>
        <c:axId val="370503264"/>
        <c:axId val="37050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886E-4436-A085-1C707E241B62}"/>
            </c:ext>
          </c:extLst>
        </c:ser>
        <c:dLbls>
          <c:showLegendKey val="0"/>
          <c:showVal val="0"/>
          <c:showCatName val="0"/>
          <c:showSerName val="0"/>
          <c:showPercent val="0"/>
          <c:showBubbleSize val="0"/>
        </c:dLbls>
        <c:marker val="1"/>
        <c:smooth val="0"/>
        <c:axId val="370503264"/>
        <c:axId val="370504048"/>
      </c:lineChart>
      <c:dateAx>
        <c:axId val="370503264"/>
        <c:scaling>
          <c:orientation val="minMax"/>
        </c:scaling>
        <c:delete val="1"/>
        <c:axPos val="b"/>
        <c:numFmt formatCode="&quot;H&quot;yy" sourceLinked="1"/>
        <c:majorTickMark val="none"/>
        <c:minorTickMark val="none"/>
        <c:tickLblPos val="none"/>
        <c:crossAx val="370504048"/>
        <c:crosses val="autoZero"/>
        <c:auto val="1"/>
        <c:lblOffset val="100"/>
        <c:baseTimeUnit val="years"/>
      </c:dateAx>
      <c:valAx>
        <c:axId val="370504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050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379.57</c:v>
                </c:pt>
                <c:pt idx="1">
                  <c:v>400.06</c:v>
                </c:pt>
                <c:pt idx="2">
                  <c:v>425.49</c:v>
                </c:pt>
                <c:pt idx="3">
                  <c:v>475.11</c:v>
                </c:pt>
                <c:pt idx="4">
                  <c:v>404.19</c:v>
                </c:pt>
              </c:numCache>
            </c:numRef>
          </c:val>
          <c:extLst>
            <c:ext xmlns:c16="http://schemas.microsoft.com/office/drawing/2014/chart" uri="{C3380CC4-5D6E-409C-BE32-E72D297353CC}">
              <c16:uniqueId val="{00000000-9BF7-410F-B468-62A879C0F679}"/>
            </c:ext>
          </c:extLst>
        </c:ser>
        <c:dLbls>
          <c:showLegendKey val="0"/>
          <c:showVal val="0"/>
          <c:showCatName val="0"/>
          <c:showSerName val="0"/>
          <c:showPercent val="0"/>
          <c:showBubbleSize val="0"/>
        </c:dLbls>
        <c:gapWidth val="150"/>
        <c:axId val="371210264"/>
        <c:axId val="371209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9BF7-410F-B468-62A879C0F679}"/>
            </c:ext>
          </c:extLst>
        </c:ser>
        <c:dLbls>
          <c:showLegendKey val="0"/>
          <c:showVal val="0"/>
          <c:showCatName val="0"/>
          <c:showSerName val="0"/>
          <c:showPercent val="0"/>
          <c:showBubbleSize val="0"/>
        </c:dLbls>
        <c:marker val="1"/>
        <c:smooth val="0"/>
        <c:axId val="371210264"/>
        <c:axId val="371209480"/>
      </c:lineChart>
      <c:dateAx>
        <c:axId val="371210264"/>
        <c:scaling>
          <c:orientation val="minMax"/>
        </c:scaling>
        <c:delete val="1"/>
        <c:axPos val="b"/>
        <c:numFmt formatCode="&quot;H&quot;yy" sourceLinked="1"/>
        <c:majorTickMark val="none"/>
        <c:minorTickMark val="none"/>
        <c:tickLblPos val="none"/>
        <c:crossAx val="371209480"/>
        <c:crosses val="autoZero"/>
        <c:auto val="1"/>
        <c:lblOffset val="100"/>
        <c:baseTimeUnit val="years"/>
      </c:dateAx>
      <c:valAx>
        <c:axId val="3712094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21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612.74</c:v>
                </c:pt>
                <c:pt idx="1">
                  <c:v>571.11</c:v>
                </c:pt>
                <c:pt idx="2">
                  <c:v>514.26</c:v>
                </c:pt>
                <c:pt idx="3">
                  <c:v>453.96</c:v>
                </c:pt>
                <c:pt idx="4">
                  <c:v>388.61</c:v>
                </c:pt>
              </c:numCache>
            </c:numRef>
          </c:val>
          <c:extLst>
            <c:ext xmlns:c16="http://schemas.microsoft.com/office/drawing/2014/chart" uri="{C3380CC4-5D6E-409C-BE32-E72D297353CC}">
              <c16:uniqueId val="{00000000-2F45-4F48-903A-018EA033474A}"/>
            </c:ext>
          </c:extLst>
        </c:ser>
        <c:dLbls>
          <c:showLegendKey val="0"/>
          <c:showVal val="0"/>
          <c:showCatName val="0"/>
          <c:showSerName val="0"/>
          <c:showPercent val="0"/>
          <c:showBubbleSize val="0"/>
        </c:dLbls>
        <c:gapWidth val="150"/>
        <c:axId val="371211048"/>
        <c:axId val="371214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2F45-4F48-903A-018EA033474A}"/>
            </c:ext>
          </c:extLst>
        </c:ser>
        <c:dLbls>
          <c:showLegendKey val="0"/>
          <c:showVal val="0"/>
          <c:showCatName val="0"/>
          <c:showSerName val="0"/>
          <c:showPercent val="0"/>
          <c:showBubbleSize val="0"/>
        </c:dLbls>
        <c:marker val="1"/>
        <c:smooth val="0"/>
        <c:axId val="371211048"/>
        <c:axId val="371214184"/>
      </c:lineChart>
      <c:dateAx>
        <c:axId val="371211048"/>
        <c:scaling>
          <c:orientation val="minMax"/>
        </c:scaling>
        <c:delete val="1"/>
        <c:axPos val="b"/>
        <c:numFmt formatCode="&quot;H&quot;yy" sourceLinked="1"/>
        <c:majorTickMark val="none"/>
        <c:minorTickMark val="none"/>
        <c:tickLblPos val="none"/>
        <c:crossAx val="371214184"/>
        <c:crosses val="autoZero"/>
        <c:auto val="1"/>
        <c:lblOffset val="100"/>
        <c:baseTimeUnit val="years"/>
      </c:dateAx>
      <c:valAx>
        <c:axId val="371214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7121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108.58</c:v>
                </c:pt>
                <c:pt idx="1">
                  <c:v>113.62</c:v>
                </c:pt>
                <c:pt idx="2">
                  <c:v>120.01</c:v>
                </c:pt>
                <c:pt idx="3">
                  <c:v>124.96</c:v>
                </c:pt>
                <c:pt idx="4">
                  <c:v>125.37</c:v>
                </c:pt>
              </c:numCache>
            </c:numRef>
          </c:val>
          <c:extLst>
            <c:ext xmlns:c16="http://schemas.microsoft.com/office/drawing/2014/chart" uri="{C3380CC4-5D6E-409C-BE32-E72D297353CC}">
              <c16:uniqueId val="{00000000-EB9A-457A-9F39-5F284FAE17AE}"/>
            </c:ext>
          </c:extLst>
        </c:ser>
        <c:dLbls>
          <c:showLegendKey val="0"/>
          <c:showVal val="0"/>
          <c:showCatName val="0"/>
          <c:showSerName val="0"/>
          <c:showPercent val="0"/>
          <c:showBubbleSize val="0"/>
        </c:dLbls>
        <c:gapWidth val="150"/>
        <c:axId val="371210656"/>
        <c:axId val="371216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EB9A-457A-9F39-5F284FAE17AE}"/>
            </c:ext>
          </c:extLst>
        </c:ser>
        <c:dLbls>
          <c:showLegendKey val="0"/>
          <c:showVal val="0"/>
          <c:showCatName val="0"/>
          <c:showSerName val="0"/>
          <c:showPercent val="0"/>
          <c:showBubbleSize val="0"/>
        </c:dLbls>
        <c:marker val="1"/>
        <c:smooth val="0"/>
        <c:axId val="371210656"/>
        <c:axId val="371216536"/>
      </c:lineChart>
      <c:dateAx>
        <c:axId val="371210656"/>
        <c:scaling>
          <c:orientation val="minMax"/>
        </c:scaling>
        <c:delete val="1"/>
        <c:axPos val="b"/>
        <c:numFmt formatCode="&quot;H&quot;yy" sourceLinked="1"/>
        <c:majorTickMark val="none"/>
        <c:minorTickMark val="none"/>
        <c:tickLblPos val="none"/>
        <c:crossAx val="371216536"/>
        <c:crosses val="autoZero"/>
        <c:auto val="1"/>
        <c:lblOffset val="100"/>
        <c:baseTimeUnit val="years"/>
      </c:dateAx>
      <c:valAx>
        <c:axId val="37121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1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192.3</c:v>
                </c:pt>
                <c:pt idx="1">
                  <c:v>183.67</c:v>
                </c:pt>
                <c:pt idx="2">
                  <c:v>174.1</c:v>
                </c:pt>
                <c:pt idx="3">
                  <c:v>167.57</c:v>
                </c:pt>
                <c:pt idx="4">
                  <c:v>166.48</c:v>
                </c:pt>
              </c:numCache>
            </c:numRef>
          </c:val>
          <c:extLst>
            <c:ext xmlns:c16="http://schemas.microsoft.com/office/drawing/2014/chart" uri="{C3380CC4-5D6E-409C-BE32-E72D297353CC}">
              <c16:uniqueId val="{00000000-1AFF-4360-A6D6-751BFE69542C}"/>
            </c:ext>
          </c:extLst>
        </c:ser>
        <c:dLbls>
          <c:showLegendKey val="0"/>
          <c:showVal val="0"/>
          <c:showCatName val="0"/>
          <c:showSerName val="0"/>
          <c:showPercent val="0"/>
          <c:showBubbleSize val="0"/>
        </c:dLbls>
        <c:gapWidth val="150"/>
        <c:axId val="371211832"/>
        <c:axId val="37121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1AFF-4360-A6D6-751BFE69542C}"/>
            </c:ext>
          </c:extLst>
        </c:ser>
        <c:dLbls>
          <c:showLegendKey val="0"/>
          <c:showVal val="0"/>
          <c:showCatName val="0"/>
          <c:showSerName val="0"/>
          <c:showPercent val="0"/>
          <c:showBubbleSize val="0"/>
        </c:dLbls>
        <c:marker val="1"/>
        <c:smooth val="0"/>
        <c:axId val="371211832"/>
        <c:axId val="371212224"/>
      </c:lineChart>
      <c:dateAx>
        <c:axId val="371211832"/>
        <c:scaling>
          <c:orientation val="minMax"/>
        </c:scaling>
        <c:delete val="1"/>
        <c:axPos val="b"/>
        <c:numFmt formatCode="&quot;H&quot;yy" sourceLinked="1"/>
        <c:majorTickMark val="none"/>
        <c:minorTickMark val="none"/>
        <c:tickLblPos val="none"/>
        <c:crossAx val="371212224"/>
        <c:crosses val="autoZero"/>
        <c:auto val="1"/>
        <c:lblOffset val="100"/>
        <c:baseTimeUnit val="years"/>
      </c:dateAx>
      <c:valAx>
        <c:axId val="371212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121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栃木県　那須烏山市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26104</v>
      </c>
      <c r="AM8" s="74"/>
      <c r="AN8" s="74"/>
      <c r="AO8" s="74"/>
      <c r="AP8" s="74"/>
      <c r="AQ8" s="74"/>
      <c r="AR8" s="74"/>
      <c r="AS8" s="74"/>
      <c r="AT8" s="70">
        <f>データ!$S$6</f>
        <v>174.35</v>
      </c>
      <c r="AU8" s="71"/>
      <c r="AV8" s="71"/>
      <c r="AW8" s="71"/>
      <c r="AX8" s="71"/>
      <c r="AY8" s="71"/>
      <c r="AZ8" s="71"/>
      <c r="BA8" s="71"/>
      <c r="BB8" s="73">
        <f>データ!$T$6</f>
        <v>149.72</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64.8</v>
      </c>
      <c r="J10" s="71"/>
      <c r="K10" s="71"/>
      <c r="L10" s="71"/>
      <c r="M10" s="71"/>
      <c r="N10" s="71"/>
      <c r="O10" s="72"/>
      <c r="P10" s="73">
        <f>データ!$P$6</f>
        <v>96.5</v>
      </c>
      <c r="Q10" s="73"/>
      <c r="R10" s="73"/>
      <c r="S10" s="73"/>
      <c r="T10" s="73"/>
      <c r="U10" s="73"/>
      <c r="V10" s="73"/>
      <c r="W10" s="74">
        <f>データ!$Q$6</f>
        <v>3938</v>
      </c>
      <c r="X10" s="74"/>
      <c r="Y10" s="74"/>
      <c r="Z10" s="74"/>
      <c r="AA10" s="74"/>
      <c r="AB10" s="74"/>
      <c r="AC10" s="74"/>
      <c r="AD10" s="2"/>
      <c r="AE10" s="2"/>
      <c r="AF10" s="2"/>
      <c r="AG10" s="2"/>
      <c r="AH10" s="4"/>
      <c r="AI10" s="4"/>
      <c r="AJ10" s="4"/>
      <c r="AK10" s="4"/>
      <c r="AL10" s="74">
        <f>データ!$U$6</f>
        <v>25011</v>
      </c>
      <c r="AM10" s="74"/>
      <c r="AN10" s="74"/>
      <c r="AO10" s="74"/>
      <c r="AP10" s="74"/>
      <c r="AQ10" s="74"/>
      <c r="AR10" s="74"/>
      <c r="AS10" s="74"/>
      <c r="AT10" s="70">
        <f>データ!$V$6</f>
        <v>125.35</v>
      </c>
      <c r="AU10" s="71"/>
      <c r="AV10" s="71"/>
      <c r="AW10" s="71"/>
      <c r="AX10" s="71"/>
      <c r="AY10" s="71"/>
      <c r="AZ10" s="71"/>
      <c r="BA10" s="71"/>
      <c r="BB10" s="73">
        <f>データ!$W$6</f>
        <v>199.53</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110</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dN85jd2UiCE3fMTnyabKGB5SPggELdz7BRBfBXUY5HsdiBnM3GxTzTaIAXY/qGP/xwslRDOydPc2UYOPmmfnSA==" saltValue="MXQOGBbafcmAfuW7jhFgM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92151</v>
      </c>
      <c r="D6" s="34">
        <f t="shared" si="3"/>
        <v>46</v>
      </c>
      <c r="E6" s="34">
        <f t="shared" si="3"/>
        <v>1</v>
      </c>
      <c r="F6" s="34">
        <f t="shared" si="3"/>
        <v>0</v>
      </c>
      <c r="G6" s="34">
        <f t="shared" si="3"/>
        <v>1</v>
      </c>
      <c r="H6" s="34" t="str">
        <f t="shared" si="3"/>
        <v>栃木県　那須烏山市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64.8</v>
      </c>
      <c r="P6" s="35">
        <f t="shared" si="3"/>
        <v>96.5</v>
      </c>
      <c r="Q6" s="35">
        <f t="shared" si="3"/>
        <v>3938</v>
      </c>
      <c r="R6" s="35">
        <f t="shared" si="3"/>
        <v>26104</v>
      </c>
      <c r="S6" s="35">
        <f t="shared" si="3"/>
        <v>174.35</v>
      </c>
      <c r="T6" s="35">
        <f t="shared" si="3"/>
        <v>149.72</v>
      </c>
      <c r="U6" s="35">
        <f t="shared" si="3"/>
        <v>25011</v>
      </c>
      <c r="V6" s="35">
        <f t="shared" si="3"/>
        <v>125.35</v>
      </c>
      <c r="W6" s="35">
        <f t="shared" si="3"/>
        <v>199.53</v>
      </c>
      <c r="X6" s="36">
        <f>IF(X7="",NA(),X7)</f>
        <v>111.02</v>
      </c>
      <c r="Y6" s="36">
        <f t="shared" ref="Y6:AG6" si="4">IF(Y7="",NA(),Y7)</f>
        <v>115.84</v>
      </c>
      <c r="Z6" s="36">
        <f t="shared" si="4"/>
        <v>120.61</v>
      </c>
      <c r="AA6" s="36">
        <f t="shared" si="4"/>
        <v>125.48</v>
      </c>
      <c r="AB6" s="36">
        <f t="shared" si="4"/>
        <v>125.56</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379.57</v>
      </c>
      <c r="AU6" s="36">
        <f t="shared" ref="AU6:BC6" si="6">IF(AU7="",NA(),AU7)</f>
        <v>400.06</v>
      </c>
      <c r="AV6" s="36">
        <f t="shared" si="6"/>
        <v>425.49</v>
      </c>
      <c r="AW6" s="36">
        <f t="shared" si="6"/>
        <v>475.11</v>
      </c>
      <c r="AX6" s="36">
        <f t="shared" si="6"/>
        <v>404.19</v>
      </c>
      <c r="AY6" s="36">
        <f t="shared" si="6"/>
        <v>391.54</v>
      </c>
      <c r="AZ6" s="36">
        <f t="shared" si="6"/>
        <v>384.34</v>
      </c>
      <c r="BA6" s="36">
        <f t="shared" si="6"/>
        <v>359.47</v>
      </c>
      <c r="BB6" s="36">
        <f t="shared" si="6"/>
        <v>369.69</v>
      </c>
      <c r="BC6" s="36">
        <f t="shared" si="6"/>
        <v>379.08</v>
      </c>
      <c r="BD6" s="35" t="str">
        <f>IF(BD7="","",IF(BD7="-","【-】","【"&amp;SUBSTITUTE(TEXT(BD7,"#,##0.00"),"-","△")&amp;"】"))</f>
        <v>【264.97】</v>
      </c>
      <c r="BE6" s="36">
        <f>IF(BE7="",NA(),BE7)</f>
        <v>612.74</v>
      </c>
      <c r="BF6" s="36">
        <f t="shared" ref="BF6:BN6" si="7">IF(BF7="",NA(),BF7)</f>
        <v>571.11</v>
      </c>
      <c r="BG6" s="36">
        <f t="shared" si="7"/>
        <v>514.26</v>
      </c>
      <c r="BH6" s="36">
        <f t="shared" si="7"/>
        <v>453.96</v>
      </c>
      <c r="BI6" s="36">
        <f t="shared" si="7"/>
        <v>388.61</v>
      </c>
      <c r="BJ6" s="36">
        <f t="shared" si="7"/>
        <v>386.97</v>
      </c>
      <c r="BK6" s="36">
        <f t="shared" si="7"/>
        <v>380.58</v>
      </c>
      <c r="BL6" s="36">
        <f t="shared" si="7"/>
        <v>401.79</v>
      </c>
      <c r="BM6" s="36">
        <f t="shared" si="7"/>
        <v>402.99</v>
      </c>
      <c r="BN6" s="36">
        <f t="shared" si="7"/>
        <v>398.98</v>
      </c>
      <c r="BO6" s="35" t="str">
        <f>IF(BO7="","",IF(BO7="-","【-】","【"&amp;SUBSTITUTE(TEXT(BO7,"#,##0.00"),"-","△")&amp;"】"))</f>
        <v>【266.61】</v>
      </c>
      <c r="BP6" s="36">
        <f>IF(BP7="",NA(),BP7)</f>
        <v>108.58</v>
      </c>
      <c r="BQ6" s="36">
        <f t="shared" ref="BQ6:BY6" si="8">IF(BQ7="",NA(),BQ7)</f>
        <v>113.62</v>
      </c>
      <c r="BR6" s="36">
        <f t="shared" si="8"/>
        <v>120.01</v>
      </c>
      <c r="BS6" s="36">
        <f t="shared" si="8"/>
        <v>124.96</v>
      </c>
      <c r="BT6" s="36">
        <f t="shared" si="8"/>
        <v>125.37</v>
      </c>
      <c r="BU6" s="36">
        <f t="shared" si="8"/>
        <v>101.72</v>
      </c>
      <c r="BV6" s="36">
        <f t="shared" si="8"/>
        <v>102.38</v>
      </c>
      <c r="BW6" s="36">
        <f t="shared" si="8"/>
        <v>100.12</v>
      </c>
      <c r="BX6" s="36">
        <f t="shared" si="8"/>
        <v>98.66</v>
      </c>
      <c r="BY6" s="36">
        <f t="shared" si="8"/>
        <v>98.64</v>
      </c>
      <c r="BZ6" s="35" t="str">
        <f>IF(BZ7="","",IF(BZ7="-","【-】","【"&amp;SUBSTITUTE(TEXT(BZ7,"#,##0.00"),"-","△")&amp;"】"))</f>
        <v>【103.24】</v>
      </c>
      <c r="CA6" s="36">
        <f>IF(CA7="",NA(),CA7)</f>
        <v>192.3</v>
      </c>
      <c r="CB6" s="36">
        <f t="shared" ref="CB6:CJ6" si="9">IF(CB7="",NA(),CB7)</f>
        <v>183.67</v>
      </c>
      <c r="CC6" s="36">
        <f t="shared" si="9"/>
        <v>174.1</v>
      </c>
      <c r="CD6" s="36">
        <f t="shared" si="9"/>
        <v>167.57</v>
      </c>
      <c r="CE6" s="36">
        <f t="shared" si="9"/>
        <v>166.48</v>
      </c>
      <c r="CF6" s="36">
        <f t="shared" si="9"/>
        <v>168.2</v>
      </c>
      <c r="CG6" s="36">
        <f t="shared" si="9"/>
        <v>168.67</v>
      </c>
      <c r="CH6" s="36">
        <f t="shared" si="9"/>
        <v>174.97</v>
      </c>
      <c r="CI6" s="36">
        <f t="shared" si="9"/>
        <v>178.59</v>
      </c>
      <c r="CJ6" s="36">
        <f t="shared" si="9"/>
        <v>178.92</v>
      </c>
      <c r="CK6" s="35" t="str">
        <f>IF(CK7="","",IF(CK7="-","【-】","【"&amp;SUBSTITUTE(TEXT(CK7,"#,##0.00"),"-","△")&amp;"】"))</f>
        <v>【168.38】</v>
      </c>
      <c r="CL6" s="36">
        <f>IF(CL7="",NA(),CL7)</f>
        <v>57.44</v>
      </c>
      <c r="CM6" s="36">
        <f t="shared" ref="CM6:CU6" si="10">IF(CM7="",NA(),CM7)</f>
        <v>57.67</v>
      </c>
      <c r="CN6" s="36">
        <f t="shared" si="10"/>
        <v>59.21</v>
      </c>
      <c r="CO6" s="36">
        <f t="shared" si="10"/>
        <v>61.69</v>
      </c>
      <c r="CP6" s="36">
        <f t="shared" si="10"/>
        <v>58.75</v>
      </c>
      <c r="CQ6" s="36">
        <f t="shared" si="10"/>
        <v>54.77</v>
      </c>
      <c r="CR6" s="36">
        <f t="shared" si="10"/>
        <v>54.92</v>
      </c>
      <c r="CS6" s="36">
        <f t="shared" si="10"/>
        <v>55.63</v>
      </c>
      <c r="CT6" s="36">
        <f t="shared" si="10"/>
        <v>55.03</v>
      </c>
      <c r="CU6" s="36">
        <f t="shared" si="10"/>
        <v>55.14</v>
      </c>
      <c r="CV6" s="35" t="str">
        <f>IF(CV7="","",IF(CV7="-","【-】","【"&amp;SUBSTITUTE(TEXT(CV7,"#,##0.00"),"-","△")&amp;"】"))</f>
        <v>【60.00】</v>
      </c>
      <c r="CW6" s="36">
        <f>IF(CW7="",NA(),CW7)</f>
        <v>69.19</v>
      </c>
      <c r="CX6" s="36">
        <f t="shared" ref="CX6:DF6" si="11">IF(CX7="",NA(),CX7)</f>
        <v>67.78</v>
      </c>
      <c r="CY6" s="36">
        <f t="shared" si="11"/>
        <v>65.89</v>
      </c>
      <c r="CZ6" s="36">
        <f t="shared" si="11"/>
        <v>62.88</v>
      </c>
      <c r="DA6" s="36">
        <f t="shared" si="11"/>
        <v>64.510000000000005</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58.48</v>
      </c>
      <c r="DI6" s="36">
        <f t="shared" ref="DI6:DQ6" si="12">IF(DI7="",NA(),DI7)</f>
        <v>60.49</v>
      </c>
      <c r="DJ6" s="36">
        <f t="shared" si="12"/>
        <v>62.36</v>
      </c>
      <c r="DK6" s="36">
        <f t="shared" si="12"/>
        <v>63.41</v>
      </c>
      <c r="DL6" s="36">
        <f t="shared" si="12"/>
        <v>61.45</v>
      </c>
      <c r="DM6" s="36">
        <f t="shared" si="12"/>
        <v>47.46</v>
      </c>
      <c r="DN6" s="36">
        <f t="shared" si="12"/>
        <v>48.49</v>
      </c>
      <c r="DO6" s="36">
        <f t="shared" si="12"/>
        <v>48.05</v>
      </c>
      <c r="DP6" s="36">
        <f t="shared" si="12"/>
        <v>48.87</v>
      </c>
      <c r="DQ6" s="36">
        <f t="shared" si="12"/>
        <v>49.92</v>
      </c>
      <c r="DR6" s="35" t="str">
        <f>IF(DR7="","",IF(DR7="-","【-】","【"&amp;SUBSTITUTE(TEXT(DR7,"#,##0.00"),"-","△")&amp;"】"))</f>
        <v>【49.59】</v>
      </c>
      <c r="DS6" s="36">
        <f>IF(DS7="",NA(),DS7)</f>
        <v>2.29</v>
      </c>
      <c r="DT6" s="36">
        <f t="shared" ref="DT6:EB6" si="13">IF(DT7="",NA(),DT7)</f>
        <v>3.71</v>
      </c>
      <c r="DU6" s="36">
        <f t="shared" si="13"/>
        <v>3.83</v>
      </c>
      <c r="DV6" s="36">
        <f t="shared" si="13"/>
        <v>4.33</v>
      </c>
      <c r="DW6" s="36">
        <f t="shared" si="13"/>
        <v>3.38</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0.31</v>
      </c>
      <c r="EE6" s="35">
        <f t="shared" ref="EE6:EM6" si="14">IF(EE7="",NA(),EE7)</f>
        <v>0</v>
      </c>
      <c r="EF6" s="35">
        <f t="shared" si="14"/>
        <v>0</v>
      </c>
      <c r="EG6" s="35">
        <f t="shared" si="14"/>
        <v>0</v>
      </c>
      <c r="EH6" s="36">
        <f t="shared" si="14"/>
        <v>0.28999999999999998</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92151</v>
      </c>
      <c r="D7" s="38">
        <v>46</v>
      </c>
      <c r="E7" s="38">
        <v>1</v>
      </c>
      <c r="F7" s="38">
        <v>0</v>
      </c>
      <c r="G7" s="38">
        <v>1</v>
      </c>
      <c r="H7" s="38" t="s">
        <v>93</v>
      </c>
      <c r="I7" s="38" t="s">
        <v>94</v>
      </c>
      <c r="J7" s="38" t="s">
        <v>95</v>
      </c>
      <c r="K7" s="38" t="s">
        <v>96</v>
      </c>
      <c r="L7" s="38" t="s">
        <v>97</v>
      </c>
      <c r="M7" s="38" t="s">
        <v>98</v>
      </c>
      <c r="N7" s="39" t="s">
        <v>99</v>
      </c>
      <c r="O7" s="39">
        <v>64.8</v>
      </c>
      <c r="P7" s="39">
        <v>96.5</v>
      </c>
      <c r="Q7" s="39">
        <v>3938</v>
      </c>
      <c r="R7" s="39">
        <v>26104</v>
      </c>
      <c r="S7" s="39">
        <v>174.35</v>
      </c>
      <c r="T7" s="39">
        <v>149.72</v>
      </c>
      <c r="U7" s="39">
        <v>25011</v>
      </c>
      <c r="V7" s="39">
        <v>125.35</v>
      </c>
      <c r="W7" s="39">
        <v>199.53</v>
      </c>
      <c r="X7" s="39">
        <v>111.02</v>
      </c>
      <c r="Y7" s="39">
        <v>115.84</v>
      </c>
      <c r="Z7" s="39">
        <v>120.61</v>
      </c>
      <c r="AA7" s="39">
        <v>125.48</v>
      </c>
      <c r="AB7" s="39">
        <v>125.56</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379.57</v>
      </c>
      <c r="AU7" s="39">
        <v>400.06</v>
      </c>
      <c r="AV7" s="39">
        <v>425.49</v>
      </c>
      <c r="AW7" s="39">
        <v>475.11</v>
      </c>
      <c r="AX7" s="39">
        <v>404.19</v>
      </c>
      <c r="AY7" s="39">
        <v>391.54</v>
      </c>
      <c r="AZ7" s="39">
        <v>384.34</v>
      </c>
      <c r="BA7" s="39">
        <v>359.47</v>
      </c>
      <c r="BB7" s="39">
        <v>369.69</v>
      </c>
      <c r="BC7" s="39">
        <v>379.08</v>
      </c>
      <c r="BD7" s="39">
        <v>264.97000000000003</v>
      </c>
      <c r="BE7" s="39">
        <v>612.74</v>
      </c>
      <c r="BF7" s="39">
        <v>571.11</v>
      </c>
      <c r="BG7" s="39">
        <v>514.26</v>
      </c>
      <c r="BH7" s="39">
        <v>453.96</v>
      </c>
      <c r="BI7" s="39">
        <v>388.61</v>
      </c>
      <c r="BJ7" s="39">
        <v>386.97</v>
      </c>
      <c r="BK7" s="39">
        <v>380.58</v>
      </c>
      <c r="BL7" s="39">
        <v>401.79</v>
      </c>
      <c r="BM7" s="39">
        <v>402.99</v>
      </c>
      <c r="BN7" s="39">
        <v>398.98</v>
      </c>
      <c r="BO7" s="39">
        <v>266.61</v>
      </c>
      <c r="BP7" s="39">
        <v>108.58</v>
      </c>
      <c r="BQ7" s="39">
        <v>113.62</v>
      </c>
      <c r="BR7" s="39">
        <v>120.01</v>
      </c>
      <c r="BS7" s="39">
        <v>124.96</v>
      </c>
      <c r="BT7" s="39">
        <v>125.37</v>
      </c>
      <c r="BU7" s="39">
        <v>101.72</v>
      </c>
      <c r="BV7" s="39">
        <v>102.38</v>
      </c>
      <c r="BW7" s="39">
        <v>100.12</v>
      </c>
      <c r="BX7" s="39">
        <v>98.66</v>
      </c>
      <c r="BY7" s="39">
        <v>98.64</v>
      </c>
      <c r="BZ7" s="39">
        <v>103.24</v>
      </c>
      <c r="CA7" s="39">
        <v>192.3</v>
      </c>
      <c r="CB7" s="39">
        <v>183.67</v>
      </c>
      <c r="CC7" s="39">
        <v>174.1</v>
      </c>
      <c r="CD7" s="39">
        <v>167.57</v>
      </c>
      <c r="CE7" s="39">
        <v>166.48</v>
      </c>
      <c r="CF7" s="39">
        <v>168.2</v>
      </c>
      <c r="CG7" s="39">
        <v>168.67</v>
      </c>
      <c r="CH7" s="39">
        <v>174.97</v>
      </c>
      <c r="CI7" s="39">
        <v>178.59</v>
      </c>
      <c r="CJ7" s="39">
        <v>178.92</v>
      </c>
      <c r="CK7" s="39">
        <v>168.38</v>
      </c>
      <c r="CL7" s="39">
        <v>57.44</v>
      </c>
      <c r="CM7" s="39">
        <v>57.67</v>
      </c>
      <c r="CN7" s="39">
        <v>59.21</v>
      </c>
      <c r="CO7" s="39">
        <v>61.69</v>
      </c>
      <c r="CP7" s="39">
        <v>58.75</v>
      </c>
      <c r="CQ7" s="39">
        <v>54.77</v>
      </c>
      <c r="CR7" s="39">
        <v>54.92</v>
      </c>
      <c r="CS7" s="39">
        <v>55.63</v>
      </c>
      <c r="CT7" s="39">
        <v>55.03</v>
      </c>
      <c r="CU7" s="39">
        <v>55.14</v>
      </c>
      <c r="CV7" s="39">
        <v>60</v>
      </c>
      <c r="CW7" s="39">
        <v>69.19</v>
      </c>
      <c r="CX7" s="39">
        <v>67.78</v>
      </c>
      <c r="CY7" s="39">
        <v>65.89</v>
      </c>
      <c r="CZ7" s="39">
        <v>62.88</v>
      </c>
      <c r="DA7" s="39">
        <v>64.510000000000005</v>
      </c>
      <c r="DB7" s="39">
        <v>82.89</v>
      </c>
      <c r="DC7" s="39">
        <v>82.66</v>
      </c>
      <c r="DD7" s="39">
        <v>82.04</v>
      </c>
      <c r="DE7" s="39">
        <v>81.900000000000006</v>
      </c>
      <c r="DF7" s="39">
        <v>81.39</v>
      </c>
      <c r="DG7" s="39">
        <v>89.8</v>
      </c>
      <c r="DH7" s="39">
        <v>58.48</v>
      </c>
      <c r="DI7" s="39">
        <v>60.49</v>
      </c>
      <c r="DJ7" s="39">
        <v>62.36</v>
      </c>
      <c r="DK7" s="39">
        <v>63.41</v>
      </c>
      <c r="DL7" s="39">
        <v>61.45</v>
      </c>
      <c r="DM7" s="39">
        <v>47.46</v>
      </c>
      <c r="DN7" s="39">
        <v>48.49</v>
      </c>
      <c r="DO7" s="39">
        <v>48.05</v>
      </c>
      <c r="DP7" s="39">
        <v>48.87</v>
      </c>
      <c r="DQ7" s="39">
        <v>49.92</v>
      </c>
      <c r="DR7" s="39">
        <v>49.59</v>
      </c>
      <c r="DS7" s="39">
        <v>2.29</v>
      </c>
      <c r="DT7" s="39">
        <v>3.71</v>
      </c>
      <c r="DU7" s="39">
        <v>3.83</v>
      </c>
      <c r="DV7" s="39">
        <v>4.33</v>
      </c>
      <c r="DW7" s="39">
        <v>3.38</v>
      </c>
      <c r="DX7" s="39">
        <v>9.7100000000000009</v>
      </c>
      <c r="DY7" s="39">
        <v>12.79</v>
      </c>
      <c r="DZ7" s="39">
        <v>13.39</v>
      </c>
      <c r="EA7" s="39">
        <v>14.85</v>
      </c>
      <c r="EB7" s="39">
        <v>16.88</v>
      </c>
      <c r="EC7" s="39">
        <v>19.440000000000001</v>
      </c>
      <c r="ED7" s="39">
        <v>0.31</v>
      </c>
      <c r="EE7" s="39">
        <v>0</v>
      </c>
      <c r="EF7" s="39">
        <v>0</v>
      </c>
      <c r="EG7" s="39">
        <v>0</v>
      </c>
      <c r="EH7" s="39">
        <v>0.28999999999999998</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狐塚　賢太</cp:lastModifiedBy>
  <dcterms:created xsi:type="dcterms:W3CDTF">2020-12-04T02:05:13Z</dcterms:created>
  <dcterms:modified xsi:type="dcterms:W3CDTF">2021-02-20T01:56:15Z</dcterms:modified>
  <cp:category/>
</cp:coreProperties>
</file>