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５下水（特環）\"/>
    </mc:Choice>
  </mc:AlternateContent>
  <xr:revisionPtr revIDLastSave="0" documentId="13_ncr:1_{A647D03E-A778-4B87-B3D7-CEF90D5C8107}" xr6:coauthVersionLast="47" xr6:coauthVersionMax="47" xr10:uidLastSave="{00000000-0000-0000-0000-000000000000}"/>
  <workbookProtection workbookAlgorithmName="SHA-512" workbookHashValue="mv9Qlw4pMSZ4PHCJ4Mx/dqE2gXhC0brH4ihWIJJtwT7yGx1eEk9AjXeLXJHNIvVeZDo9q3HkpVU8Q6j2kS9U8A==" workbookSaltValue="jhW+Rqjx1tEy3nZkgQPPbg=="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L10" i="4"/>
  <c r="AD10" i="4"/>
  <c r="P10" i="4"/>
  <c r="I10" i="4"/>
  <c r="B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<sst xmlns="http://schemas.openxmlformats.org/spreadsheetml/2006/main" count="236" uniqueCount="120">
  <si>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</si>
  <si>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</si>
  <si>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</si>
  <si>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</si>
  <si>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</si>
  <si>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</si>
  <si>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</si>
  <si>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</si>
  <si>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</si>
  <si>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</si>
  <si>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</si>
  <si>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</si>
  <si>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</si>
  <si>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</si>
  <si>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</si>
  <si>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</si>
  <si>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</si>
  <si>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</si>
  <si>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</si>
  <si>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</si>
  <si>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</si>
  <si>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</si>
  <si>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</si>
  <si>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</si>
  <si>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</si>
  <si>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</si>
  <si>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</si>
  <si>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</si>
  <si>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</si>
  <si>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</si>
  <si>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</si>
  <si>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</si>
  <si>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</si>
  <si>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</si>
  <si>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</si>
  <si>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</si>
  <si>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</si>
  <si>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</si>
  <si>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</si>
  <si>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</si>
  <si>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</si>
  <si>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</si>
  <si>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</si>
  <si>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</si>
  <si>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</si>
  <si>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</si>
  <si>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</si>
  <si>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</si>
  <si>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</si>
  <si>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</si>
  <si>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</si>
  <si>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</si>
  <si>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</si>
  <si>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</si>
  <si>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</si>
  <si>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</si>
  <si>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</si>
  <si>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</si>
  <si>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</si>
  <si>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</si>
  <si>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</si>
  <si>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</si>
  <si>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</si>
  <si>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</si>
  <si>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</si>
  <si>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</si>
  <si>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</si>
  <si>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</si>
  <si>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</si>
  <si>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</si>
  <si>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</si>
  <si>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</si>
  <si>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</si>
  <si>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</si>
  <si>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</si>
  <si>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</si>
  <si>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</si>
  <si>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</si>
  <si>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</si>
  <si>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</si>
  <si>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</si>
  <si>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</si>
  <si>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</si>
  <si>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</si>
  <si>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</si>
  <si>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</si>
  <si>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</si>
  <si>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</si>
  <si>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</si>
  <si>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</si>
  <si>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</si>
  <si>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</si>
  <si>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</si>
  <si>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</si>
  <si>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</si>
  <si>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</si>
  <si>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</si>
  <si>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</si>
  <si>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</si>
  <si>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</si>
  <si>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</si>
  <si>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</si>
  <si>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</si>
  <si>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</si>
  <si>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</si>
  <si>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</si>
  <si>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</si>
  <si>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</si>
  <si>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</si>
  <si>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</si>
  <si>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</si>
  <si>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</si>
  <si>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</si>
  <si>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</si>
  <si>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</si>
  <si>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</si>
  <si>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</si>
  <si>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経費回収率と汚水処理原価については、類似団体と比較するといまだ改善しなくてはならない状況であるため、一般会計繰入金に頼らざるを得ない状況である。健全で持続的な事業経営を実現するため地方公営企業法の運用にむけて移行業務に着手している。</t>
    <rPh sb="0" eb="2">
      <t>ケイヒ</t>
    </rPh>
    <rPh sb="2" eb="5">
      <t>カイシュウリツ</t>
    </rPh>
    <rPh sb="6" eb="8">
      <t>オスイ</t>
    </rPh>
    <rPh sb="8" eb="12">
      <t>ショリゲンカ</t>
    </rPh>
    <rPh sb="18" eb="22">
      <t>ルイジダンタイ</t>
    </rPh>
    <rPh sb="23" eb="25">
      <t>ヒカク</t>
    </rPh>
    <rPh sb="31" eb="33">
      <t>カイゼン</t>
    </rPh>
    <rPh sb="42" eb="44">
      <t>ジョウキョウ</t>
    </rPh>
    <rPh sb="50" eb="57">
      <t>イッパンカイケイクリイレキン</t>
    </rPh>
    <rPh sb="58" eb="59">
      <t>タヨ</t>
    </rPh>
    <rPh sb="63" eb="64">
      <t>エ</t>
    </rPh>
    <rPh sb="66" eb="68">
      <t>ジョウキョウ</t>
    </rPh>
    <rPh sb="72" eb="74">
      <t>ケンゼン</t>
    </rPh>
    <rPh sb="75" eb="78">
      <t>ジゾクテキ</t>
    </rPh>
    <rPh sb="79" eb="83">
      <t>ジギョウケイエイ</t>
    </rPh>
    <rPh sb="84" eb="86">
      <t>ジツゲン</t>
    </rPh>
    <rPh sb="90" eb="97">
      <t>チホウコウエイキギョウホウ</t>
    </rPh>
    <rPh sb="98" eb="100">
      <t>ウンヨウ</t>
    </rPh>
    <rPh sb="104" eb="108">
      <t>イコウギョウム</t>
    </rPh>
    <rPh sb="109" eb="111">
      <t>チャクシュ</t>
    </rPh>
    <phoneticPr fontId="4"/>
  </si>
  <si>
    <t>平成１０年３月３１日供用開始のため耐用年数内ではあるが、将来的には施設更新用の高額な工事が予想されるため令和３年度よりストックマネジメント計画を策定し長寿命化対策を行っている。</t>
    <rPh sb="0" eb="2">
      <t>ヘイセイ</t>
    </rPh>
    <rPh sb="4" eb="5">
      <t>ネン</t>
    </rPh>
    <rPh sb="6" eb="7">
      <t>ガツ</t>
    </rPh>
    <rPh sb="9" eb="10">
      <t>ニチ</t>
    </rPh>
    <rPh sb="10" eb="14">
      <t>キョウヨウカイシ</t>
    </rPh>
    <rPh sb="17" eb="22">
      <t>タイヨウネンスウナイ</t>
    </rPh>
    <rPh sb="28" eb="31">
      <t>ショウライテキ</t>
    </rPh>
    <rPh sb="33" eb="38">
      <t>シセツコウシンヨウ</t>
    </rPh>
    <rPh sb="39" eb="41">
      <t>コウガク</t>
    </rPh>
    <rPh sb="42" eb="44">
      <t>コウジ</t>
    </rPh>
    <rPh sb="45" eb="47">
      <t>ヨソウ</t>
    </rPh>
    <rPh sb="52" eb="54">
      <t>レイワ</t>
    </rPh>
    <rPh sb="55" eb="57">
      <t>ネンド</t>
    </rPh>
    <rPh sb="69" eb="71">
      <t>ケイカク</t>
    </rPh>
    <rPh sb="72" eb="74">
      <t>サクテイ</t>
    </rPh>
    <rPh sb="75" eb="79">
      <t>チョウジュミョウカ</t>
    </rPh>
    <rPh sb="79" eb="81">
      <t>タイサク</t>
    </rPh>
    <rPh sb="82" eb="83">
      <t>オコナ</t>
    </rPh>
    <phoneticPr fontId="4"/>
  </si>
  <si>
    <t>平成２４年度全体計画変更により、現工事済みの区域にて建設事業完了となっているが、さらなる水洗化率の向上及び料金改定が実施されるまでは現状の状態と見込まれる。ただし、公共下水道と併せて早急な検討が必要である。　　　　　　　　　　　　　　　　　　　　将来的に予想される施設及び管渠の改築更新等については計画性をもって対応する必要がある。</t>
    <rPh sb="0" eb="2">
      <t>ヘイセイ</t>
    </rPh>
    <rPh sb="4" eb="6">
      <t>ネンド</t>
    </rPh>
    <rPh sb="6" eb="10">
      <t>ゼンタイケイカク</t>
    </rPh>
    <rPh sb="10" eb="12">
      <t>ヘンコウ</t>
    </rPh>
    <rPh sb="16" eb="19">
      <t>ゲンコウジ</t>
    </rPh>
    <rPh sb="19" eb="20">
      <t>ズ</t>
    </rPh>
    <rPh sb="22" eb="24">
      <t>クイキ</t>
    </rPh>
    <rPh sb="26" eb="28">
      <t>ケンセツ</t>
    </rPh>
    <rPh sb="28" eb="30">
      <t>ジギョウ</t>
    </rPh>
    <rPh sb="30" eb="32">
      <t>カンリョウ</t>
    </rPh>
    <rPh sb="44" eb="48">
      <t>スイセンカリツ</t>
    </rPh>
    <rPh sb="49" eb="51">
      <t>コウジョウ</t>
    </rPh>
    <rPh sb="51" eb="52">
      <t>オヨ</t>
    </rPh>
    <rPh sb="53" eb="57">
      <t>リョウキンカイテイ</t>
    </rPh>
    <rPh sb="58" eb="60">
      <t>ジッシ</t>
    </rPh>
    <rPh sb="66" eb="68">
      <t>ゲンジョウ</t>
    </rPh>
    <rPh sb="69" eb="71">
      <t>ジョウタイ</t>
    </rPh>
    <rPh sb="72" eb="74">
      <t>ミコ</t>
    </rPh>
    <rPh sb="82" eb="84">
      <t>コウキョウ</t>
    </rPh>
    <rPh sb="84" eb="87">
      <t>ゲスイドウ</t>
    </rPh>
    <rPh sb="88" eb="89">
      <t>アワ</t>
    </rPh>
    <rPh sb="91" eb="93">
      <t>ソウキュウ</t>
    </rPh>
    <rPh sb="94" eb="96">
      <t>ケントウ</t>
    </rPh>
    <rPh sb="97" eb="99">
      <t>ヒツヨウ</t>
    </rPh>
    <rPh sb="123" eb="126">
      <t>ショウライテキ</t>
    </rPh>
    <rPh sb="127" eb="129">
      <t>ヨソウ</t>
    </rPh>
    <rPh sb="132" eb="134">
      <t>シセツ</t>
    </rPh>
    <rPh sb="134" eb="135">
      <t>オヨ</t>
    </rPh>
    <rPh sb="136" eb="138">
      <t>カンキョ</t>
    </rPh>
    <rPh sb="139" eb="141">
      <t>カイチク</t>
    </rPh>
    <rPh sb="141" eb="144">
      <t>コウシントウ</t>
    </rPh>
    <rPh sb="149" eb="152">
      <t>ケイカクセイ</t>
    </rPh>
    <rPh sb="156" eb="158">
      <t>タイオウ</t>
    </rPh>
    <rPh sb="160" eb="1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</si>
</sst>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71-4BBE-96DE-F1967B723B1B}"/>
            </c:ext>
          </c:extLst>
        </c:ser>
        <c:dLbls>
          <c:showLegendKey val="0"/>
          <c:showVal val="0"/>
          <c:showCatName val="0"/>
          <c:showSerName val="0"/>
          <c:showPercent val="0"/>
          <c:showBubbleSize val="0"/>
        </c:dLbls>
        <c:gapWidth val="150"/>
        <c:axId val="398581648"/>
        <c:axId val="39922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9471-4BBE-96DE-F1967B723B1B}"/>
            </c:ext>
          </c:extLst>
        </c:ser>
        <c:dLbls>
          <c:showLegendKey val="0"/>
          <c:showVal val="0"/>
          <c:showCatName val="0"/>
          <c:showSerName val="0"/>
          <c:showPercent val="0"/>
          <c:showBubbleSize val="0"/>
        </c:dLbls>
        <c:marker val="1"/>
        <c:smooth val="0"/>
        <c:axId val="398581648"/>
        <c:axId val="399221608"/>
      </c:lineChart>
      <c:dateAx>
        <c:axId val="398581648"/>
        <c:scaling>
          <c:orientation val="minMax"/>
        </c:scaling>
        <c:delete val="1"/>
        <c:axPos val="b"/>
        <c:numFmt formatCode="&quot;H&quot;yy" sourceLinked="1"/>
        <c:majorTickMark val="none"/>
        <c:minorTickMark val="none"/>
        <c:tickLblPos val="none"/>
        <c:crossAx val="399221608"/>
        <c:crosses val="autoZero"/>
        <c:auto val="1"/>
        <c:lblOffset val="100"/>
        <c:baseTimeUnit val="years"/>
      </c:dateAx>
      <c:valAx>
        <c:axId val="39922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58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36</c:v>
                </c:pt>
                <c:pt idx="1">
                  <c:v>34.69</c:v>
                </c:pt>
                <c:pt idx="2">
                  <c:v>36.380000000000003</c:v>
                </c:pt>
                <c:pt idx="3">
                  <c:v>35.15</c:v>
                </c:pt>
                <c:pt idx="4">
                  <c:v>49.92</c:v>
                </c:pt>
              </c:numCache>
            </c:numRef>
          </c:val>
          <c:extLst>
            <c:ext xmlns:c16="http://schemas.microsoft.com/office/drawing/2014/chart" uri="{C3380CC4-5D6E-409C-BE32-E72D297353CC}">
              <c16:uniqueId val="{00000000-A5F9-4AAA-A8D1-FA51E67C4648}"/>
            </c:ext>
          </c:extLst>
        </c:ser>
        <c:dLbls>
          <c:showLegendKey val="0"/>
          <c:showVal val="0"/>
          <c:showCatName val="0"/>
          <c:showSerName val="0"/>
          <c:showPercent val="0"/>
          <c:showBubbleSize val="0"/>
        </c:dLbls>
        <c:gapWidth val="150"/>
        <c:axId val="402944216"/>
        <c:axId val="40294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A5F9-4AAA-A8D1-FA51E67C4648}"/>
            </c:ext>
          </c:extLst>
        </c:ser>
        <c:dLbls>
          <c:showLegendKey val="0"/>
          <c:showVal val="0"/>
          <c:showCatName val="0"/>
          <c:showSerName val="0"/>
          <c:showPercent val="0"/>
          <c:showBubbleSize val="0"/>
        </c:dLbls>
        <c:marker val="1"/>
        <c:smooth val="0"/>
        <c:axId val="402944216"/>
        <c:axId val="402944608"/>
      </c:lineChart>
      <c:dateAx>
        <c:axId val="402944216"/>
        <c:scaling>
          <c:orientation val="minMax"/>
        </c:scaling>
        <c:delete val="1"/>
        <c:axPos val="b"/>
        <c:numFmt formatCode="&quot;H&quot;yy" sourceLinked="1"/>
        <c:majorTickMark val="none"/>
        <c:minorTickMark val="none"/>
        <c:tickLblPos val="none"/>
        <c:crossAx val="402944608"/>
        <c:crosses val="autoZero"/>
        <c:auto val="1"/>
        <c:lblOffset val="100"/>
        <c:baseTimeUnit val="years"/>
      </c:dateAx>
      <c:valAx>
        <c:axId val="40294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94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89.51</c:v>
                </c:pt>
                <c:pt idx="1">
                  <c:v>90.33</c:v>
                </c:pt>
                <c:pt idx="2">
                  <c:v>91.17</c:v>
                </c:pt>
                <c:pt idx="3">
                  <c:v>91.8</c:v>
                </c:pt>
                <c:pt idx="4">
                  <c:v>92.01</c:v>
                </c:pt>
              </c:numCache>
            </c:numRef>
          </c:val>
          <c:extLst>
            <c:ext xmlns:c16="http://schemas.microsoft.com/office/drawing/2014/chart" uri="{C3380CC4-5D6E-409C-BE32-E72D297353CC}">
              <c16:uniqueId val="{00000000-96A5-428C-A9F6-66192CDFC49B}"/>
            </c:ext>
          </c:extLst>
        </c:ser>
        <c:dLbls>
          <c:showLegendKey val="0"/>
          <c:showVal val="0"/>
          <c:showCatName val="0"/>
          <c:showSerName val="0"/>
          <c:showPercent val="0"/>
          <c:showBubbleSize val="0"/>
        </c:dLbls>
        <c:gapWidth val="150"/>
        <c:axId val="402950880"/>
        <c:axId val="40295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96A5-428C-A9F6-66192CDFC49B}"/>
            </c:ext>
          </c:extLst>
        </c:ser>
        <c:dLbls>
          <c:showLegendKey val="0"/>
          <c:showVal val="0"/>
          <c:showCatName val="0"/>
          <c:showSerName val="0"/>
          <c:showPercent val="0"/>
          <c:showBubbleSize val="0"/>
        </c:dLbls>
        <c:marker val="1"/>
        <c:smooth val="0"/>
        <c:axId val="402950880"/>
        <c:axId val="402951272"/>
      </c:lineChart>
      <c:dateAx>
        <c:axId val="402950880"/>
        <c:scaling>
          <c:orientation val="minMax"/>
        </c:scaling>
        <c:delete val="1"/>
        <c:axPos val="b"/>
        <c:numFmt formatCode="&quot;H&quot;yy" sourceLinked="1"/>
        <c:majorTickMark val="none"/>
        <c:minorTickMark val="none"/>
        <c:tickLblPos val="none"/>
        <c:crossAx val="402951272"/>
        <c:crosses val="autoZero"/>
        <c:auto val="1"/>
        <c:lblOffset val="100"/>
        <c:baseTimeUnit val="years"/>
      </c:dateAx>
      <c:valAx>
        <c:axId val="40295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9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91.79</c:v>
                </c:pt>
                <c:pt idx="1">
                  <c:v>91.29</c:v>
                </c:pt>
                <c:pt idx="2">
                  <c:v>90.76</c:v>
                </c:pt>
                <c:pt idx="3">
                  <c:v>75.709999999999994</c:v>
                </c:pt>
                <c:pt idx="4">
                  <c:v>88.75</c:v>
                </c:pt>
              </c:numCache>
            </c:numRef>
          </c:val>
          <c:extLst>
            <c:ext xmlns:c16="http://schemas.microsoft.com/office/drawing/2014/chart" uri="{C3380CC4-5D6E-409C-BE32-E72D297353CC}">
              <c16:uniqueId val="{00000000-FFA7-4F05-82A8-EF306AED6B42}"/>
            </c:ext>
          </c:extLst>
        </c:ser>
        <c:dLbls>
          <c:showLegendKey val="0"/>
          <c:showVal val="0"/>
          <c:showCatName val="0"/>
          <c:showSerName val="0"/>
          <c:showPercent val="0"/>
          <c:showBubbleSize val="0"/>
        </c:dLbls>
        <c:gapWidth val="150"/>
        <c:axId val="345626192"/>
        <c:axId val="34562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A7-4F05-82A8-EF306AED6B42}"/>
            </c:ext>
          </c:extLst>
        </c:ser>
        <c:dLbls>
          <c:showLegendKey val="0"/>
          <c:showVal val="0"/>
          <c:showCatName val="0"/>
          <c:showSerName val="0"/>
          <c:showPercent val="0"/>
          <c:showBubbleSize val="0"/>
        </c:dLbls>
        <c:marker val="1"/>
        <c:smooth val="0"/>
        <c:axId val="345626192"/>
        <c:axId val="345625408"/>
      </c:lineChart>
      <c:dateAx>
        <c:axId val="345626192"/>
        <c:scaling>
          <c:orientation val="minMax"/>
        </c:scaling>
        <c:delete val="1"/>
        <c:axPos val="b"/>
        <c:numFmt formatCode="&quot;H&quot;yy" sourceLinked="1"/>
        <c:majorTickMark val="none"/>
        <c:minorTickMark val="none"/>
        <c:tickLblPos val="none"/>
        <c:crossAx val="345625408"/>
        <c:crosses val="autoZero"/>
        <c:auto val="1"/>
        <c:lblOffset val="100"/>
        <c:baseTimeUnit val="years"/>
      </c:dateAx>
      <c:valAx>
        <c:axId val="3456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62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D3-4A73-8315-E926A11875BD}"/>
            </c:ext>
          </c:extLst>
        </c:ser>
        <c:dLbls>
          <c:showLegendKey val="0"/>
          <c:showVal val="0"/>
          <c:showCatName val="0"/>
          <c:showSerName val="0"/>
          <c:showPercent val="0"/>
          <c:showBubbleSize val="0"/>
        </c:dLbls>
        <c:gapWidth val="150"/>
        <c:axId val="345623448"/>
        <c:axId val="34562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D3-4A73-8315-E926A11875BD}"/>
            </c:ext>
          </c:extLst>
        </c:ser>
        <c:dLbls>
          <c:showLegendKey val="0"/>
          <c:showVal val="0"/>
          <c:showCatName val="0"/>
          <c:showSerName val="0"/>
          <c:showPercent val="0"/>
          <c:showBubbleSize val="0"/>
        </c:dLbls>
        <c:marker val="1"/>
        <c:smooth val="0"/>
        <c:axId val="345623448"/>
        <c:axId val="345628544"/>
      </c:lineChart>
      <c:dateAx>
        <c:axId val="345623448"/>
        <c:scaling>
          <c:orientation val="minMax"/>
        </c:scaling>
        <c:delete val="1"/>
        <c:axPos val="b"/>
        <c:numFmt formatCode="&quot;H&quot;yy" sourceLinked="1"/>
        <c:majorTickMark val="none"/>
        <c:minorTickMark val="none"/>
        <c:tickLblPos val="none"/>
        <c:crossAx val="345628544"/>
        <c:crosses val="autoZero"/>
        <c:auto val="1"/>
        <c:lblOffset val="100"/>
        <c:baseTimeUnit val="years"/>
      </c:dateAx>
      <c:valAx>
        <c:axId val="3456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62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0F-4239-A2CB-1B2DD19049F8}"/>
            </c:ext>
          </c:extLst>
        </c:ser>
        <c:dLbls>
          <c:showLegendKey val="0"/>
          <c:showVal val="0"/>
          <c:showCatName val="0"/>
          <c:showSerName val="0"/>
          <c:showPercent val="0"/>
          <c:showBubbleSize val="0"/>
        </c:dLbls>
        <c:gapWidth val="150"/>
        <c:axId val="345626584"/>
        <c:axId val="345624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0F-4239-A2CB-1B2DD19049F8}"/>
            </c:ext>
          </c:extLst>
        </c:ser>
        <c:dLbls>
          <c:showLegendKey val="0"/>
          <c:showVal val="0"/>
          <c:showCatName val="0"/>
          <c:showSerName val="0"/>
          <c:showPercent val="0"/>
          <c:showBubbleSize val="0"/>
        </c:dLbls>
        <c:marker val="1"/>
        <c:smooth val="0"/>
        <c:axId val="345626584"/>
        <c:axId val="345624232"/>
      </c:lineChart>
      <c:dateAx>
        <c:axId val="345626584"/>
        <c:scaling>
          <c:orientation val="minMax"/>
        </c:scaling>
        <c:delete val="1"/>
        <c:axPos val="b"/>
        <c:numFmt formatCode="&quot;H&quot;yy" sourceLinked="1"/>
        <c:majorTickMark val="none"/>
        <c:minorTickMark val="none"/>
        <c:tickLblPos val="none"/>
        <c:crossAx val="345624232"/>
        <c:crosses val="autoZero"/>
        <c:auto val="1"/>
        <c:lblOffset val="100"/>
        <c:baseTimeUnit val="years"/>
      </c:dateAx>
      <c:valAx>
        <c:axId val="34562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62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84-47FE-9B2B-0CAE68DFA86D}"/>
            </c:ext>
          </c:extLst>
        </c:ser>
        <c:dLbls>
          <c:showLegendKey val="0"/>
          <c:showVal val="0"/>
          <c:showCatName val="0"/>
          <c:showSerName val="0"/>
          <c:showPercent val="0"/>
          <c:showBubbleSize val="0"/>
        </c:dLbls>
        <c:gapWidth val="150"/>
        <c:axId val="345627368"/>
        <c:axId val="34562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84-47FE-9B2B-0CAE68DFA86D}"/>
            </c:ext>
          </c:extLst>
        </c:ser>
        <c:dLbls>
          <c:showLegendKey val="0"/>
          <c:showVal val="0"/>
          <c:showCatName val="0"/>
          <c:showSerName val="0"/>
          <c:showPercent val="0"/>
          <c:showBubbleSize val="0"/>
        </c:dLbls>
        <c:marker val="1"/>
        <c:smooth val="0"/>
        <c:axId val="345627368"/>
        <c:axId val="345624624"/>
      </c:lineChart>
      <c:dateAx>
        <c:axId val="345627368"/>
        <c:scaling>
          <c:orientation val="minMax"/>
        </c:scaling>
        <c:delete val="1"/>
        <c:axPos val="b"/>
        <c:numFmt formatCode="&quot;H&quot;yy" sourceLinked="1"/>
        <c:majorTickMark val="none"/>
        <c:minorTickMark val="none"/>
        <c:tickLblPos val="none"/>
        <c:crossAx val="345624624"/>
        <c:crosses val="autoZero"/>
        <c:auto val="1"/>
        <c:lblOffset val="100"/>
        <c:baseTimeUnit val="years"/>
      </c:dateAx>
      <c:valAx>
        <c:axId val="34562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62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AB-4216-80DD-066447BAB18C}"/>
            </c:ext>
          </c:extLst>
        </c:ser>
        <c:dLbls>
          <c:showLegendKey val="0"/>
          <c:showVal val="0"/>
          <c:showCatName val="0"/>
          <c:showSerName val="0"/>
          <c:showPercent val="0"/>
          <c:showBubbleSize val="0"/>
        </c:dLbls>
        <c:gapWidth val="150"/>
        <c:axId val="345625016"/>
        <c:axId val="34563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AB-4216-80DD-066447BAB18C}"/>
            </c:ext>
          </c:extLst>
        </c:ser>
        <c:dLbls>
          <c:showLegendKey val="0"/>
          <c:showVal val="0"/>
          <c:showCatName val="0"/>
          <c:showSerName val="0"/>
          <c:showPercent val="0"/>
          <c:showBubbleSize val="0"/>
        </c:dLbls>
        <c:marker val="1"/>
        <c:smooth val="0"/>
        <c:axId val="345625016"/>
        <c:axId val="345630896"/>
      </c:lineChart>
      <c:dateAx>
        <c:axId val="345625016"/>
        <c:scaling>
          <c:orientation val="minMax"/>
        </c:scaling>
        <c:delete val="1"/>
        <c:axPos val="b"/>
        <c:numFmt formatCode="&quot;H&quot;yy" sourceLinked="1"/>
        <c:majorTickMark val="none"/>
        <c:minorTickMark val="none"/>
        <c:tickLblPos val="none"/>
        <c:crossAx val="345630896"/>
        <c:crosses val="autoZero"/>
        <c:auto val="1"/>
        <c:lblOffset val="100"/>
        <c:baseTimeUnit val="years"/>
      </c:dateAx>
      <c:valAx>
        <c:axId val="34563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62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1D-4C94-A2D3-7895CFDB7DE4}"/>
            </c:ext>
          </c:extLst>
        </c:ser>
        <c:dLbls>
          <c:showLegendKey val="0"/>
          <c:showVal val="0"/>
          <c:showCatName val="0"/>
          <c:showSerName val="0"/>
          <c:showPercent val="0"/>
          <c:showBubbleSize val="0"/>
        </c:dLbls>
        <c:gapWidth val="150"/>
        <c:axId val="402943824"/>
        <c:axId val="40294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311D-4C94-A2D3-7895CFDB7DE4}"/>
            </c:ext>
          </c:extLst>
        </c:ser>
        <c:dLbls>
          <c:showLegendKey val="0"/>
          <c:showVal val="0"/>
          <c:showCatName val="0"/>
          <c:showSerName val="0"/>
          <c:showPercent val="0"/>
          <c:showBubbleSize val="0"/>
        </c:dLbls>
        <c:marker val="1"/>
        <c:smooth val="0"/>
        <c:axId val="402943824"/>
        <c:axId val="402947352"/>
      </c:lineChart>
      <c:dateAx>
        <c:axId val="402943824"/>
        <c:scaling>
          <c:orientation val="minMax"/>
        </c:scaling>
        <c:delete val="1"/>
        <c:axPos val="b"/>
        <c:numFmt formatCode="&quot;H&quot;yy" sourceLinked="1"/>
        <c:majorTickMark val="none"/>
        <c:minorTickMark val="none"/>
        <c:tickLblPos val="none"/>
        <c:crossAx val="402947352"/>
        <c:crosses val="autoZero"/>
        <c:auto val="1"/>
        <c:lblOffset val="100"/>
        <c:baseTimeUnit val="years"/>
      </c:dateAx>
      <c:valAx>
        <c:axId val="40294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94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50.35</c:v>
                </c:pt>
                <c:pt idx="1">
                  <c:v>40.69</c:v>
                </c:pt>
                <c:pt idx="2">
                  <c:v>45.66</c:v>
                </c:pt>
                <c:pt idx="3">
                  <c:v>57.73</c:v>
                </c:pt>
                <c:pt idx="4">
                  <c:v>48.97</c:v>
                </c:pt>
              </c:numCache>
            </c:numRef>
          </c:val>
          <c:extLst>
            <c:ext xmlns:c16="http://schemas.microsoft.com/office/drawing/2014/chart" uri="{C3380CC4-5D6E-409C-BE32-E72D297353CC}">
              <c16:uniqueId val="{00000000-9671-4889-BD9F-2EA239F97AB3}"/>
            </c:ext>
          </c:extLst>
        </c:ser>
        <c:dLbls>
          <c:showLegendKey val="0"/>
          <c:showVal val="0"/>
          <c:showCatName val="0"/>
          <c:showSerName val="0"/>
          <c:showPercent val="0"/>
          <c:showBubbleSize val="0"/>
        </c:dLbls>
        <c:gapWidth val="150"/>
        <c:axId val="402946568"/>
        <c:axId val="40294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9671-4889-BD9F-2EA239F97AB3}"/>
            </c:ext>
          </c:extLst>
        </c:ser>
        <c:dLbls>
          <c:showLegendKey val="0"/>
          <c:showVal val="0"/>
          <c:showCatName val="0"/>
          <c:showSerName val="0"/>
          <c:showPercent val="0"/>
          <c:showBubbleSize val="0"/>
        </c:dLbls>
        <c:marker val="1"/>
        <c:smooth val="0"/>
        <c:axId val="402946568"/>
        <c:axId val="402946960"/>
      </c:lineChart>
      <c:dateAx>
        <c:axId val="402946568"/>
        <c:scaling>
          <c:orientation val="minMax"/>
        </c:scaling>
        <c:delete val="1"/>
        <c:axPos val="b"/>
        <c:numFmt formatCode="&quot;H&quot;yy" sourceLinked="1"/>
        <c:majorTickMark val="none"/>
        <c:minorTickMark val="none"/>
        <c:tickLblPos val="none"/>
        <c:crossAx val="402946960"/>
        <c:crosses val="autoZero"/>
        <c:auto val="1"/>
        <c:lblOffset val="100"/>
        <c:baseTimeUnit val="years"/>
      </c:dateAx>
      <c:valAx>
        <c:axId val="40294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94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302.99</c:v>
                </c:pt>
                <c:pt idx="1">
                  <c:v>374.48</c:v>
                </c:pt>
                <c:pt idx="2">
                  <c:v>338.86</c:v>
                </c:pt>
                <c:pt idx="3">
                  <c:v>269.60000000000002</c:v>
                </c:pt>
                <c:pt idx="4">
                  <c:v>321.12</c:v>
                </c:pt>
              </c:numCache>
            </c:numRef>
          </c:val>
          <c:extLst>
            <c:ext xmlns:c16="http://schemas.microsoft.com/office/drawing/2014/chart" uri="{C3380CC4-5D6E-409C-BE32-E72D297353CC}">
              <c16:uniqueId val="{00000000-0291-4134-9B66-1A589756E720}"/>
            </c:ext>
          </c:extLst>
        </c:ser>
        <c:dLbls>
          <c:showLegendKey val="0"/>
          <c:showVal val="0"/>
          <c:showCatName val="0"/>
          <c:showSerName val="0"/>
          <c:showPercent val="0"/>
          <c:showBubbleSize val="0"/>
        </c:dLbls>
        <c:gapWidth val="150"/>
        <c:axId val="402950488"/>
        <c:axId val="40294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0291-4134-9B66-1A589756E720}"/>
            </c:ext>
          </c:extLst>
        </c:ser>
        <c:dLbls>
          <c:showLegendKey val="0"/>
          <c:showVal val="0"/>
          <c:showCatName val="0"/>
          <c:showSerName val="0"/>
          <c:showPercent val="0"/>
          <c:showBubbleSize val="0"/>
        </c:dLbls>
        <c:marker val="1"/>
        <c:smooth val="0"/>
        <c:axId val="402950488"/>
        <c:axId val="402948528"/>
      </c:lineChart>
      <c:dateAx>
        <c:axId val="402950488"/>
        <c:scaling>
          <c:orientation val="minMax"/>
        </c:scaling>
        <c:delete val="1"/>
        <c:axPos val="b"/>
        <c:numFmt formatCode="&quot;H&quot;yy" sourceLinked="1"/>
        <c:majorTickMark val="none"/>
        <c:minorTickMark val="none"/>
        <c:tickLblPos val="none"/>
        <c:crossAx val="402948528"/>
        <c:crosses val="autoZero"/>
        <c:auto val="1"/>
        <c:lblOffset val="100"/>
        <c:baseTimeUnit val="years"/>
      </c:dateAx>
      <c:valAx>
        <c:axId val="40294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95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election activeCell="BI81" sqref="BI81"/>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那須烏山市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25130</v>
      </c>
      <c r="AM8" s="46"/>
      <c r="AN8" s="46"/>
      <c r="AO8" s="46"/>
      <c r="AP8" s="46"/>
      <c r="AQ8" s="46"/>
      <c r="AR8" s="46"/>
      <c r="AS8" s="46"/>
      <c r="AT8" s="45">
        <f>データ!T6</f>
        <v>174.35</v>
      </c>
      <c r="AU8" s="45"/>
      <c r="AV8" s="45"/>
      <c r="AW8" s="45"/>
      <c r="AX8" s="45"/>
      <c r="AY8" s="45"/>
      <c r="AZ8" s="45"/>
      <c r="BA8" s="45"/>
      <c r="BB8" s="45">
        <f>データ!U6</f>
        <v>144.13999999999999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5.27</v>
      </c>
      <c r="Q10" s="45"/>
      <c r="R10" s="45"/>
      <c r="S10" s="45"/>
      <c r="T10" s="45"/>
      <c r="U10" s="45"/>
      <c r="V10" s="45"/>
      <c r="W10" s="45">
        <f>データ!Q6</f>
        <v>77.739999999999995</v>
      </c>
      <c r="X10" s="45"/>
      <c r="Y10" s="45"/>
      <c r="Z10" s="45"/>
      <c r="AA10" s="45"/>
      <c r="AB10" s="45"/>
      <c r="AC10" s="45"/>
      <c r="AD10" s="46">
        <f>データ!R6</f>
        <v>2805</v>
      </c>
      <c r="AE10" s="46"/>
      <c r="AF10" s="46"/>
      <c r="AG10" s="46"/>
      <c r="AH10" s="46"/>
      <c r="AI10" s="46"/>
      <c r="AJ10" s="46"/>
      <c r="AK10" s="2"/>
      <c r="AL10" s="46">
        <f>データ!V6</f>
        <v>1314</v>
      </c>
      <c r="AM10" s="46"/>
      <c r="AN10" s="46"/>
      <c r="AO10" s="46"/>
      <c r="AP10" s="46"/>
      <c r="AQ10" s="46"/>
      <c r="AR10" s="46"/>
      <c r="AS10" s="46"/>
      <c r="AT10" s="45">
        <f>データ!W6</f>
        <v>0.64</v>
      </c>
      <c r="AU10" s="45"/>
      <c r="AV10" s="45"/>
      <c r="AW10" s="45"/>
      <c r="AX10" s="45"/>
      <c r="AY10" s="45"/>
      <c r="AZ10" s="45"/>
      <c r="BA10" s="45"/>
      <c r="BB10" s="45">
        <f>データ!X6</f>
        <v>2053.13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6N7XN0Mibf7X3aR3MGBE+r6tOvde/EPTepyFog9lOzplye6NMXUYHAro5g/6g/wr04EZvLJscT0DU7dIW4Ttfg==" saltValue="BX56zAWEz2JF1paS7ha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2021</v>
      </c>
      <c r="C6" s="19">
        <f t="shared" ref="C6:X6" si="3">C7</f>
        <v>92151</v>
      </c>
      <c r="D6" s="19">
        <f t="shared" si="3"/>
        <v>47</v>
      </c>
      <c r="E6" s="19">
        <f t="shared" si="3"/>
        <v>17</v>
      </c>
      <c r="F6" s="19">
        <f t="shared" si="3"/>
        <v>4</v>
      </c>
      <c r="G6" s="19">
        <f t="shared" si="3"/>
        <v>0</v>
      </c>
      <c r="H6" s="19" t="str">
        <f t="shared" si="3"/>
        <v>栃木県　那須烏山市</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5.27</v>
      </c>
      <c r="Q6" s="20">
        <f t="shared" si="3"/>
        <v>77.739999999999995</v>
      </c>
      <c r="R6" s="20">
        <f t="shared" si="3"/>
        <v>2805</v>
      </c>
      <c r="S6" s="20">
        <f t="shared" si="3"/>
        <v>25130</v>
      </c>
      <c r="T6" s="20">
        <f t="shared" si="3"/>
        <v>174.35</v>
      </c>
      <c r="U6" s="20">
        <f t="shared" si="3"/>
        <v>144.13999999999999</v>
      </c>
      <c r="V6" s="20">
        <f t="shared" si="3"/>
        <v>1314</v>
      </c>
      <c r="W6" s="20">
        <f t="shared" si="3"/>
        <v>0.64</v>
      </c>
      <c r="X6" s="20">
        <f t="shared" si="3"/>
        <v>2053.13</v>
      </c>
      <c r="Y6" s="21">
        <f>IF(Y7="",NA(),Y7)</f>
        <v>91.79</v>
      </c>
      <c r="Z6" s="21">
        <f t="shared" ref="Z6:AH6" si="4">IF(Z7="",NA(),Z7)</f>
        <v>91.29</v>
      </c>
      <c r="AA6" s="21">
        <f t="shared" si="4"/>
        <v>90.76</v>
      </c>
      <c r="AB6" s="21">
        <f t="shared" si="4"/>
        <v>75.709999999999994</v>
      </c>
      <c r="AC6" s="21">
        <f t="shared" si="4"/>
        <v>88.75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50.35</v>
      </c>
      <c r="BR6" s="21">
        <f t="shared" ref="BR6:BZ6" si="8">IF(BR7="",NA(),BR7)</f>
        <v>40.69</v>
      </c>
      <c r="BS6" s="21">
        <f t="shared" si="8"/>
        <v>45.66</v>
      </c>
      <c r="BT6" s="21">
        <f t="shared" si="8"/>
        <v>57.73</v>
      </c>
      <c r="BU6" s="21">
        <f t="shared" si="8"/>
        <v>48.97</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302.99</v>
      </c>
      <c r="CC6" s="21">
        <f t="shared" ref="CC6:CK6" si="9">IF(CC7="",NA(),CC7)</f>
        <v>374.48</v>
      </c>
      <c r="CD6" s="21">
        <f t="shared" si="9"/>
        <v>338.86</v>
      </c>
      <c r="CE6" s="21">
        <f t="shared" si="9"/>
        <v>269.60000000000002</v>
      </c>
      <c r="CF6" s="21">
        <f t="shared" si="9"/>
        <v>321.12</v>
      </c>
      <c r="CG6" s="21">
        <f t="shared" si="9"/>
        <v>221.81</v>
      </c>
      <c r="CH6" s="21">
        <f t="shared" si="9"/>
        <v>230.02</v>
      </c>
      <c r="CI6" s="21">
        <f t="shared" si="9"/>
        <v>228.47</v>
      </c>
      <c r="CJ6" s="21">
        <f t="shared" si="9"/>
        <v>224.88</v>
      </c>
      <c r="CK6" s="21">
        <f t="shared" si="9"/>
        <v>228.64</v>
      </c>
      <c r="CL6" s="20" t="str">
        <f>IF(CL7="","",IF(CL7="-","【-】","【"&amp;SUBSTITUTE(TEXT(CL7,"#,##0.00"),"-","△")&amp;"】"))</f>
        <v>【216.39】</v>
      </c>
      <c r="CM6" s="21">
        <f>IF(CM7="",NA(),CM7)</f>
        <v>36</v>
      </c>
      <c r="CN6" s="21">
        <f t="shared" ref="CN6:CV6" si="10">IF(CN7="",NA(),CN7)</f>
        <v>34.69</v>
      </c>
      <c r="CO6" s="21">
        <f t="shared" si="10"/>
        <v>36.380000000000003</v>
      </c>
      <c r="CP6" s="21">
        <f t="shared" si="10"/>
        <v>35.15</v>
      </c>
      <c r="CQ6" s="21">
        <f t="shared" si="10"/>
        <v>49.92</v>
      </c>
      <c r="CR6" s="21">
        <f t="shared" si="10"/>
        <v>43.36</v>
      </c>
      <c r="CS6" s="21">
        <f t="shared" si="10"/>
        <v>42.56</v>
      </c>
      <c r="CT6" s="21">
        <f t="shared" si="10"/>
        <v>42.47</v>
      </c>
      <c r="CU6" s="21">
        <f t="shared" si="10"/>
        <v>42.4</v>
      </c>
      <c r="CV6" s="21">
        <f t="shared" si="10"/>
        <v>42.28</v>
      </c>
      <c r="CW6" s="20" t="str">
        <f>IF(CW7="","",IF(CW7="-","【-】","【"&amp;SUBSTITUTE(TEXT(CW7,"#,##0.00"),"-","△")&amp;"】"))</f>
        <v>【42.57】</v>
      </c>
      <c r="CX6" s="21">
        <f>IF(CX7="",NA(),CX7)</f>
        <v>89.51</v>
      </c>
      <c r="CY6" s="21">
        <f t="shared" ref="CY6:DG6" si="11">IF(CY7="",NA(),CY7)</f>
        <v>90.33</v>
      </c>
      <c r="CZ6" s="21">
        <f t="shared" si="11"/>
        <v>91.17</v>
      </c>
      <c r="DA6" s="21">
        <f t="shared" si="11"/>
        <v>91.8</v>
      </c>
      <c r="DB6" s="21">
        <f t="shared" si="11"/>
        <v>92.01</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2">
      <c r="A7" s="14"/>
      <c r="B7" s="23">
        <v>2021</v>
      </c>
      <c r="C7" s="23">
        <v>92151</v>
      </c>
      <c r="D7" s="23">
        <v>47</v>
      </c>
      <c r="E7" s="23">
        <v>17</v>
      </c>
      <c r="F7" s="23">
        <v>4</v>
      </c>
      <c r="G7" s="23">
        <v>0</v>
      </c>
      <c r="H7" s="23" t="s">
        <v>97</v>
      </c>
      <c r="I7" s="23" t="s">
        <v>98</v>
      </c>
      <c r="J7" s="23" t="s">
        <v>99</v>
      </c>
      <c r="K7" s="23" t="s">
        <v>100</v>
      </c>
      <c r="L7" s="23" t="s">
        <v>101</v>
      </c>
      <c r="M7" s="23" t="s">
        <v>102</v>
      </c>
      <c r="N7" s="24" t="s">
        <v>103</v>
      </c>
      <c r="O7" s="24" t="s">
        <v>104</v>
      </c>
      <c r="P7" s="24">
        <v>5.27</v>
      </c>
      <c r="Q7" s="24">
        <v>77.739999999999995</v>
      </c>
      <c r="R7" s="24">
        <v>2805</v>
      </c>
      <c r="S7" s="24">
        <v>25130</v>
      </c>
      <c r="T7" s="24">
        <v>174.35</v>
      </c>
      <c r="U7" s="24">
        <v>144.13999999999999</v>
      </c>
      <c r="V7" s="24">
        <v>1314</v>
      </c>
      <c r="W7" s="24">
        <v>0.64</v>
      </c>
      <c r="X7" s="24">
        <v>2053.13</v>
      </c>
      <c r="Y7" s="24">
        <v>91.79</v>
      </c>
      <c r="Z7" s="24">
        <v>91.29</v>
      </c>
      <c r="AA7" s="24">
        <v>90.76</v>
      </c>
      <c r="AB7" s="24">
        <v>75.709999999999994</v>
      </c>
      <c r="AC7" s="24">
        <v>88.75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1243.71</v>
      </c>
      <c r="BL7" s="24">
        <v>1194.1500000000001</v>
      </c>
      <c r="BM7" s="24">
        <v>1206.79</v>
      </c>
      <c r="BN7" s="24">
        <v>1258.43</v>
      </c>
      <c r="BO7" s="24">
        <v>1163.75</v>
      </c>
      <c r="BP7" s="24">
        <v>1201.79</v>
      </c>
      <c r="BQ7" s="24">
        <v>50.35</v>
      </c>
      <c r="BR7" s="24">
        <v>40.69</v>
      </c>
      <c r="BS7" s="24">
        <v>45.66</v>
      </c>
      <c r="BT7" s="24">
        <v>57.73</v>
      </c>
      <c r="BU7" s="24">
        <v>48.97</v>
      </c>
      <c r="BV7" s="24">
        <v>74.3</v>
      </c>
      <c r="BW7" s="24">
        <v>72.260000000000005</v>
      </c>
      <c r="BX7" s="24">
        <v>71.84</v>
      </c>
      <c r="BY7" s="24">
        <v>73.36</v>
      </c>
      <c r="BZ7" s="24">
        <v>72.599999999999994</v>
      </c>
      <c r="CA7" s="24">
        <v>75.31</v>
      </c>
      <c r="CB7" s="24">
        <v>302.99</v>
      </c>
      <c r="CC7" s="24">
        <v>374.48</v>
      </c>
      <c r="CD7" s="24">
        <v>338.86</v>
      </c>
      <c r="CE7" s="24">
        <v>269.60000000000002</v>
      </c>
      <c r="CF7" s="24">
        <v>321.12</v>
      </c>
      <c r="CG7" s="24">
        <v>221.81</v>
      </c>
      <c r="CH7" s="24">
        <v>230.02</v>
      </c>
      <c r="CI7" s="24">
        <v>228.47</v>
      </c>
      <c r="CJ7" s="24">
        <v>224.88</v>
      </c>
      <c r="CK7" s="24">
        <v>228.64</v>
      </c>
      <c r="CL7" s="24">
        <v>216.39</v>
      </c>
      <c r="CM7" s="24">
        <v>36</v>
      </c>
      <c r="CN7" s="24">
        <v>34.69</v>
      </c>
      <c r="CO7" s="24">
        <v>36.380000000000003</v>
      </c>
      <c r="CP7" s="24">
        <v>35.15</v>
      </c>
      <c r="CQ7" s="24">
        <v>49.92</v>
      </c>
      <c r="CR7" s="24">
        <v>43.36</v>
      </c>
      <c r="CS7" s="24">
        <v>42.56</v>
      </c>
      <c r="CT7" s="24">
        <v>42.47</v>
      </c>
      <c r="CU7" s="24">
        <v>42.4</v>
      </c>
      <c r="CV7" s="24">
        <v>42.28</v>
      </c>
      <c r="CW7" s="24">
        <v>42.57</v>
      </c>
      <c r="CX7" s="24">
        <v>89.51</v>
      </c>
      <c r="CY7" s="24">
        <v>90.33</v>
      </c>
      <c r="CZ7" s="24">
        <v>91.17</v>
      </c>
      <c r="DA7" s="24">
        <v>91.8</v>
      </c>
      <c r="DB7" s="24">
        <v>92.01</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110</v>
      </c>
    </row>
    <row r="12" spans="1:145" x14ac:dyDescent="0.2">
      <c r="B12">
        <v>1</v>
      </c>
      <c r="C12">
        <v>1</v>
      </c>
      <c r="D12">
        <v>1</v>
      </c>
      <c r="E12">
        <v>2</v>
      </c>
      <c r="F12">
        <v>3</v>
      </c>
      <c r="G12" t="s">
        <v>111</v>
      </c>
    </row>
    <row r="13" spans="1:145" x14ac:dyDescent="0.2">
      <c r="B13" t="s">
        <v>112</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2023-01-24T02:37:34Z</cp:lastPrinted>
  <dcterms:created xsi:type="dcterms:W3CDTF">2022-12-01T01:50:36Z</dcterms:created>
  <dcterms:modified xsi:type="dcterms:W3CDTF">2023-01-31T04:38:10Z</dcterms:modified>
  <cp:category/>
</cp:coreProperties>
</file>