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05財政担当\R6（2024）\④公営企業\02 公営企業決算統計\16 公営企業に係る経営比較分析表（令和５年度決算）の分析等について\06 県HP公開\06 下水道（農集）\"/>
    </mc:Choice>
  </mc:AlternateContent>
  <xr:revisionPtr revIDLastSave="0" documentId="13_ncr:1_{044AE9DC-2DA7-4C73-97EC-6451CD061A1C}" xr6:coauthVersionLast="47" xr6:coauthVersionMax="47" xr10:uidLastSave="{00000000-0000-0000-0000-000000000000}"/>
  <workbookProtection workbookAlgorithmName="SHA-512" workbookHashValue="dvtFXoYLm0duxcF60KMRdk4sp+n2ld0pcOIpvwfIPE4cumdP5MnBMLN6PnygEFGh6kc2oyCWtLfJ+r1aMQOL7g==" workbookSaltValue="a7s5c/iLts0bTtoj8ha1Tw==" workbookSpinCount="100000" lockStructure="1"/>
  <bookViews>
    <workbookView xWindow="45" yWindow="-163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I85" i="4"/>
  <c r="G85" i="4"/>
  <c r="F85" i="4"/>
  <c r="I10" i="4"/>
  <c r="P8" i="4"/>
  <c r="I8" i="4"/>
</calcChain>
</file>

<file path=xl/sharedStrings.xml><?xml version="1.0" encoding="utf-8"?>
<sst xmlns="http://schemas.openxmlformats.org/spreadsheetml/2006/main" count="231" uniqueCount="116">
  <si>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</si>
  <si>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</si>
  <si>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</si>
  <si>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</si>
  <si>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</si>
  <si>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</si>
  <si>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</si>
  <si>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</si>
  <si>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</si>
  <si>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</si>
  <si>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</si>
  <si>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</si>
  <si>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</si>
  <si>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</si>
  <si>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</si>
  <si>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</si>
  <si>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</si>
  <si>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</si>
  <si>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</si>
  <si>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</si>
  <si>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</si>
  <si>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</si>
  <si>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</si>
  <si>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</si>
  <si>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</si>
  <si>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</si>
  <si>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</si>
  <si>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</si>
  <si>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</si>
  <si>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</si>
  <si>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</si>
  <si>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</si>
  <si>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</si>
  <si>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</si>
  <si>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</si>
  <si>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</si>
  <si>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</si>
  <si>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</si>
  <si>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</si>
  <si>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</si>
  <si>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</si>
  <si>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</si>
  <si>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</si>
  <si>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</si>
  <si>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</si>
  <si>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</si>
  <si>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</si>
  <si>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</si>
  <si>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</si>
  <si>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</si>
  <si>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</si>
  <si>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</si>
  <si>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</si>
  <si>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</si>
  <si>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</si>
  <si>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</si>
  <si>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</si>
  <si>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</si>
  <si>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</si>
  <si>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</si>
  <si>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</si>
  <si>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</si>
  <si>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</si>
  <si>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</si>
  <si>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</si>
  <si>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</si>
  <si>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</si>
  <si>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</si>
  <si>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</si>
  <si>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</si>
  <si>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</si>
  <si>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</si>
  <si>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</si>
  <si>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</si>
  <si>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</si>
  <si>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</si>
  <si>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</si>
  <si>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</si>
  <si>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</si>
  <si>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</si>
  <si>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</si>
  <si>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</si>
  <si>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</si>
  <si>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</si>
  <si>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</si>
  <si>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</si>
  <si>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</si>
  <si>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</si>
  <si>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</si>
  <si>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</si>
  <si>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</si>
  <si>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</si>
  <si>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</si>
  <si>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</si>
  <si>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</si>
  <si>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</si>
  <si>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下野市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</si>
  <si>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</si>
  <si>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</si>
  <si>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</si>
  <si>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</si>
  <si>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</si>
  <si>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</si>
  <si>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</si>
  <si>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</si>
  <si>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</si>
  <si>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</si>
  <si>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</si>
  <si>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</si>
  <si>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</si>
  <si>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</si>
  <si>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</si>
  <si>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</si>
  <si>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１）経常収支比率（左表１－①）
　100％以上であることから、収支は黒字である。また、類似団体平均値と比較しても高い水準である。しかし、未だに繰入金に依存した収入構造となっているため、更なる収入の確保と経費削減に努める必要がある。
２）流動比率（左表１－③）
　類似団体平均値と比較して高い水準ではあるが、依然として100％を下回り、次年度支払う償還金等を賄う現金が準備できていない状況にある。なお、元金償還金自体が今後減少傾向にあるため、流動比率は増加する見込みである。
３）企業債残高対事業規模比率（左表１－④）
　既に整備が完了し維持管理が主となっている。
４）経費回収率（左表１－⑤）
　農業集落排水事業の柴南地区を公共下水道へ編入したことにより、有収水量の減少率よりも汚水処理費の減少率が上回り、前年度より増加となっている。100％未満であることから、使用料収入により汚水処理費用が賄えていない状態にある。また、類似団体平均値と比較しても低い水準である。適正な使用料収入の確保及び汚水処理費の削減が必要である。
５）汚水処理原価（左表１－⑥）
　上記経費回収率と同様の理由で、前年度より減少し、類似団体平均値と比較して下回っているが、修繕費や動力費など維持管理費の増加が見込まれるため、更なる経費削減に努める必要がある。
６）施設利用率（左表１－⑦）
　類似団体平均値と比較して高い利用率になっている。将来の汚水処理人口減少等を踏まえ、継続して施設の利用状況等を分析する必要がある。
７）水洗化率（左表１－⑧）
　類似団体平均値と比較して高い水準となっている。</t>
    <rPh sb="333" eb="335">
      <t>ゲンショウ</t>
    </rPh>
    <rPh sb="345" eb="347">
      <t>ゲンショウ</t>
    </rPh>
    <rPh sb="358" eb="360">
      <t>ゾウカ</t>
    </rPh>
    <phoneticPr fontId="4"/>
  </si>
  <si>
    <t>１）有形固定資産減価償却率（左表２－①）
　類似団体平均値と比較して低い数値であるが、年々老朽化が進行しているため、計画的な施設の更新を行う必要がある。
２）管渠老朽化率（左表２－②）
　H4年度から供用を開始しており、現在までのところ更新・修繕等を要する管渠はない。
　将来の更新需要に備え、現在の経営状況の改善を図り、計画的な施設更新を行う必要がある。</t>
    <phoneticPr fontId="4"/>
  </si>
  <si>
    <t>　現状、経常収支比率及び経費回収率ともに前年度を上回っており、改善傾向にあるが、依然として高い汚水処理原価により、使用料収入で汚水処理費用を賄えていない状態にある。
　財源不足分を繰入金で補てんしており、総収益に占める繰入金の割合は依然として大きく、適正な使用料収入の確保や汚水処理費の削減が必要である。
　今後も段階的に公共下水道へ接続を行っていき、最終的には全区域を編入する予定である。</t>
    <rPh sb="1" eb="3">
      <t>ゲンジョウ</t>
    </rPh>
    <rPh sb="24" eb="26">
      <t>ウワマワ</t>
    </rPh>
    <rPh sb="31" eb="33">
      <t>カイゼン</t>
    </rPh>
    <rPh sb="33" eb="35">
      <t>ケイコウ</t>
    </rPh>
    <rPh sb="40" eb="42">
      <t>イゼン</t>
    </rPh>
    <rPh sb="45" eb="46">
      <t>タカ</t>
    </rPh>
    <rPh sb="47" eb="53">
      <t>オスイショリゲンカ</t>
    </rPh>
    <rPh sb="102" eb="105">
      <t>ソウシュウエキ</t>
    </rPh>
    <rPh sb="106" eb="107">
      <t>シ</t>
    </rPh>
    <rPh sb="109" eb="112">
      <t>クリイレキン</t>
    </rPh>
    <rPh sb="125" eb="127">
      <t>テキセイ</t>
    </rPh>
    <rPh sb="128" eb="131">
      <t>シヨウリョウ</t>
    </rPh>
    <rPh sb="137" eb="142">
      <t>オスイショリヒ</t>
    </rPh>
    <rPh sb="154" eb="156">
      <t>コンゴ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</si>
</sst>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B-4261-91E5-A761BA8F4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B-4261-91E5-A761BA8F4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73.72</c:v>
                </c:pt>
                <c:pt idx="1">
                  <c:v>75.5</c:v>
                </c:pt>
                <c:pt idx="2">
                  <c:v>75.010000000000005</c:v>
                </c:pt>
                <c:pt idx="3">
                  <c:v>71.44</c:v>
                </c:pt>
                <c:pt idx="4">
                  <c:v>71.83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0-4611-9E2D-EB5B92270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52.9</c:v>
                </c:pt>
                <c:pt idx="4">
                  <c:v>52.63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20-4611-9E2D-EB5B92270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96.15</c:v>
                </c:pt>
                <c:pt idx="1">
                  <c:v>98.49</c:v>
                </c:pt>
                <c:pt idx="2">
                  <c:v>98.75</c:v>
                </c:pt>
                <c:pt idx="3">
                  <c:v>98.75</c:v>
                </c:pt>
                <c:pt idx="4">
                  <c:v>98.66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2-4CF6-B70C-99AAB21CB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90.3</c:v>
                </c:pt>
                <c:pt idx="4">
                  <c:v>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2-4CF6-B70C-99AAB21CB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116.84</c:v>
                </c:pt>
                <c:pt idx="1">
                  <c:v>117.26</c:v>
                </c:pt>
                <c:pt idx="2">
                  <c:v>115.76</c:v>
                </c:pt>
                <c:pt idx="3">
                  <c:v>116.18</c:v>
                </c:pt>
                <c:pt idx="4">
                  <c:v>126.58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C-4636-A6A7-A6F839AF6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103.6</c:v>
                </c:pt>
                <c:pt idx="1">
                  <c:v>106.37</c:v>
                </c:pt>
                <c:pt idx="2">
                  <c:v>106.07</c:v>
                </c:pt>
                <c:pt idx="3">
                  <c:v>101.91</c:v>
                </c:pt>
                <c:pt idx="4">
                  <c:v>103.07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0C-4636-A6A7-A6F839AF6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3.8</c:v>
                </c:pt>
                <c:pt idx="1">
                  <c:v>7.29</c:v>
                </c:pt>
                <c:pt idx="2">
                  <c:v>10.71</c:v>
                </c:pt>
                <c:pt idx="3">
                  <c:v>14.06</c:v>
                </c:pt>
                <c:pt idx="4">
                  <c:v>17.09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9-4C8A-8ADB-68D3455E5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23.06</c:v>
                </c:pt>
                <c:pt idx="1">
                  <c:v>20.34</c:v>
                </c:pt>
                <c:pt idx="2">
                  <c:v>21.85</c:v>
                </c:pt>
                <c:pt idx="3">
                  <c:v>28.79</c:v>
                </c:pt>
                <c:pt idx="4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09-4C8A-8ADB-68D3455E5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2-4CAC-A80B-00B99068C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D2-4CAC-A80B-00B99068C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0-428C-83E3-10160705B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193.99</c:v>
                </c:pt>
                <c:pt idx="1">
                  <c:v>139.02000000000001</c:v>
                </c:pt>
                <c:pt idx="2">
                  <c:v>132.04</c:v>
                </c:pt>
                <c:pt idx="3">
                  <c:v>124.8</c:v>
                </c:pt>
                <c:pt idx="4">
                  <c:v>120.64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B0-428C-83E3-10160705B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39.07</c:v>
                </c:pt>
                <c:pt idx="1">
                  <c:v>41.15</c:v>
                </c:pt>
                <c:pt idx="2">
                  <c:v>53.16</c:v>
                </c:pt>
                <c:pt idx="3">
                  <c:v>63.1</c:v>
                </c:pt>
                <c:pt idx="4">
                  <c:v>73.400000000000006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B-483F-A640-C0152807F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26.99</c:v>
                </c:pt>
                <c:pt idx="1">
                  <c:v>29.13</c:v>
                </c:pt>
                <c:pt idx="2">
                  <c:v>35.69</c:v>
                </c:pt>
                <c:pt idx="3">
                  <c:v>35.42</c:v>
                </c:pt>
                <c:pt idx="4">
                  <c:v>39.82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DB-483F-A640-C0152807F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3.06</c:v>
                </c:pt>
                <c:pt idx="1">
                  <c:v>2.04</c:v>
                </c:pt>
                <c:pt idx="2" formatCode="#,##0.00;&quot;△&quot;#,##0.00">
                  <c:v>0</c:v>
                </c:pt>
                <c:pt idx="3">
                  <c:v>3.04</c:v>
                </c:pt>
                <c:pt idx="4">
                  <c:v>2.5299999999999998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5-4B2C-97AB-6CD2B992F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718.49</c:v>
                </c:pt>
                <c:pt idx="4">
                  <c:v>743.31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F5-4B2C-97AB-6CD2B992F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51.34</c:v>
                </c:pt>
                <c:pt idx="1">
                  <c:v>50.9</c:v>
                </c:pt>
                <c:pt idx="2">
                  <c:v>46</c:v>
                </c:pt>
                <c:pt idx="3">
                  <c:v>45.37</c:v>
                </c:pt>
                <c:pt idx="4">
                  <c:v>56.22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1-48FF-8E25-5905EB1DC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61.82</c:v>
                </c:pt>
                <c:pt idx="4">
                  <c:v>61.15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1-48FF-8E25-5905EB1DC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232.92</c:v>
                </c:pt>
                <c:pt idx="1">
                  <c:v>235.03</c:v>
                </c:pt>
                <c:pt idx="2">
                  <c:v>260.25</c:v>
                </c:pt>
                <c:pt idx="3">
                  <c:v>264.18</c:v>
                </c:pt>
                <c:pt idx="4">
                  <c:v>213.15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0-441C-991F-84F80EAFB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246.9</c:v>
                </c:pt>
                <c:pt idx="4">
                  <c:v>250.43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0-441C-991F-84F80EAFB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</row>
    <row r="3" spans="1:78" ht="9.75" customHeight="1" x14ac:dyDescent="0.2">
      <c r="A3" s="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</row>
    <row r="4" spans="1:78" ht="9.75" customHeight="1" x14ac:dyDescent="0.2">
      <c r="A4" s="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3" t="str">
        <f>データ!H6</f>
        <v>栃木県　下野市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74" t="s">
        <v>9</v>
      </c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6"/>
    </row>
    <row r="8" spans="1:78" ht="18.75" customHeight="1" x14ac:dyDescent="0.2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F1</v>
      </c>
      <c r="X8" s="70"/>
      <c r="Y8" s="70"/>
      <c r="Z8" s="70"/>
      <c r="AA8" s="70"/>
      <c r="AB8" s="70"/>
      <c r="AC8" s="70"/>
      <c r="AD8" s="71" t="str">
        <f>データ!$M$6</f>
        <v>非設置</v>
      </c>
      <c r="AE8" s="71"/>
      <c r="AF8" s="71"/>
      <c r="AG8" s="71"/>
      <c r="AH8" s="71"/>
      <c r="AI8" s="71"/>
      <c r="AJ8" s="71"/>
      <c r="AK8" s="3"/>
      <c r="AL8" s="45">
        <f>データ!S6</f>
        <v>59880</v>
      </c>
      <c r="AM8" s="45"/>
      <c r="AN8" s="45"/>
      <c r="AO8" s="45"/>
      <c r="AP8" s="45"/>
      <c r="AQ8" s="45"/>
      <c r="AR8" s="45"/>
      <c r="AS8" s="45"/>
      <c r="AT8" s="44">
        <f>データ!T6</f>
        <v>74.59</v>
      </c>
      <c r="AU8" s="44"/>
      <c r="AV8" s="44"/>
      <c r="AW8" s="44"/>
      <c r="AX8" s="44"/>
      <c r="AY8" s="44"/>
      <c r="AZ8" s="44"/>
      <c r="BA8" s="44"/>
      <c r="BB8" s="44">
        <f>データ!U6</f>
        <v>802.79</v>
      </c>
      <c r="BC8" s="44"/>
      <c r="BD8" s="44"/>
      <c r="BE8" s="44"/>
      <c r="BF8" s="44"/>
      <c r="BG8" s="44"/>
      <c r="BH8" s="44"/>
      <c r="BI8" s="44"/>
      <c r="BJ8" s="3"/>
      <c r="BK8" s="3"/>
      <c r="BL8" s="66" t="s">
        <v>10</v>
      </c>
      <c r="BM8" s="67"/>
      <c r="BN8" s="68" t="s">
        <v>11</v>
      </c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9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86.69</v>
      </c>
      <c r="J10" s="44"/>
      <c r="K10" s="44"/>
      <c r="L10" s="44"/>
      <c r="M10" s="44"/>
      <c r="N10" s="44"/>
      <c r="O10" s="44"/>
      <c r="P10" s="44">
        <f>データ!P6</f>
        <v>8.64</v>
      </c>
      <c r="Q10" s="44"/>
      <c r="R10" s="44"/>
      <c r="S10" s="44"/>
      <c r="T10" s="44"/>
      <c r="U10" s="44"/>
      <c r="V10" s="44"/>
      <c r="W10" s="44">
        <f>データ!Q6</f>
        <v>68.08</v>
      </c>
      <c r="X10" s="44"/>
      <c r="Y10" s="44"/>
      <c r="Z10" s="44"/>
      <c r="AA10" s="44"/>
      <c r="AB10" s="44"/>
      <c r="AC10" s="44"/>
      <c r="AD10" s="45">
        <f>データ!R6</f>
        <v>2530</v>
      </c>
      <c r="AE10" s="45"/>
      <c r="AF10" s="45"/>
      <c r="AG10" s="45"/>
      <c r="AH10" s="45"/>
      <c r="AI10" s="45"/>
      <c r="AJ10" s="45"/>
      <c r="AK10" s="2"/>
      <c r="AL10" s="45">
        <f>データ!V6</f>
        <v>5156</v>
      </c>
      <c r="AM10" s="45"/>
      <c r="AN10" s="45"/>
      <c r="AO10" s="45"/>
      <c r="AP10" s="45"/>
      <c r="AQ10" s="45"/>
      <c r="AR10" s="45"/>
      <c r="AS10" s="45"/>
      <c r="AT10" s="44">
        <f>データ!W6</f>
        <v>3.41</v>
      </c>
      <c r="AU10" s="44"/>
      <c r="AV10" s="44"/>
      <c r="AW10" s="44"/>
      <c r="AX10" s="44"/>
      <c r="AY10" s="44"/>
      <c r="AZ10" s="44"/>
      <c r="BA10" s="44"/>
      <c r="BB10" s="44">
        <f>データ!X6</f>
        <v>1512.02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0" t="s">
        <v>113</v>
      </c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2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0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2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0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2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0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2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0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2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0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2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0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2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0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2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0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2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0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2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0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2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0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2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0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2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0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2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0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2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0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2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0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2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0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2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0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2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0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2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0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2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0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2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0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2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0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2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0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2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0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2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0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2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0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2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3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5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114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115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ZDY9iVjWFBHHK8KOexWNXIX+kEz9/bU2B8Movu02htb6gTyHVwRjbNKOrzYyKtZ05wdlfhh8szQqUbRJuwTORQ==" saltValue="eZwUHp0BUvHhtyozAjOyr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8" t="s">
        <v>52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54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59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60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62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63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64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65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66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92169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下野市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>
        <f t="shared" si="3"/>
        <v>86.69</v>
      </c>
      <c r="P6" s="20">
        <f t="shared" si="3"/>
        <v>8.64</v>
      </c>
      <c r="Q6" s="20">
        <f t="shared" si="3"/>
        <v>68.08</v>
      </c>
      <c r="R6" s="20">
        <f t="shared" si="3"/>
        <v>2530</v>
      </c>
      <c r="S6" s="20">
        <f t="shared" si="3"/>
        <v>59880</v>
      </c>
      <c r="T6" s="20">
        <f t="shared" si="3"/>
        <v>74.59</v>
      </c>
      <c r="U6" s="20">
        <f t="shared" si="3"/>
        <v>802.79</v>
      </c>
      <c r="V6" s="20">
        <f t="shared" si="3"/>
        <v>5156</v>
      </c>
      <c r="W6" s="20">
        <f t="shared" si="3"/>
        <v>3.41</v>
      </c>
      <c r="X6" s="20">
        <f t="shared" si="3"/>
        <v>1512.02</v>
      </c>
      <c r="Y6" s="21">
        <f>IF(Y7="",NA(),Y7)</f>
        <v>116.84</v>
      </c>
      <c r="Z6" s="21">
        <f t="shared" ref="Z6:AH6" si="4">IF(Z7="",NA(),Z7)</f>
        <v>117.26</v>
      </c>
      <c r="AA6" s="21">
        <f t="shared" si="4"/>
        <v>115.76</v>
      </c>
      <c r="AB6" s="21">
        <f t="shared" si="4"/>
        <v>116.18</v>
      </c>
      <c r="AC6" s="21">
        <f t="shared" si="4"/>
        <v>126.58</v>
      </c>
      <c r="AD6" s="21">
        <f t="shared" si="4"/>
        <v>103.6</v>
      </c>
      <c r="AE6" s="21">
        <f t="shared" si="4"/>
        <v>106.37</v>
      </c>
      <c r="AF6" s="21">
        <f t="shared" si="4"/>
        <v>106.07</v>
      </c>
      <c r="AG6" s="21">
        <f t="shared" si="4"/>
        <v>101.91</v>
      </c>
      <c r="AH6" s="21">
        <f t="shared" si="4"/>
        <v>103.07</v>
      </c>
      <c r="AI6" s="20" t="str">
        <f>IF(AI7="","",IF(AI7="-","【-】","【"&amp;SUBSTITUTE(TEXT(AI7,"#,##0.00"),"-","△")&amp;"】"))</f>
        <v>【104.44】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193.99</v>
      </c>
      <c r="AP6" s="21">
        <f t="shared" si="5"/>
        <v>139.02000000000001</v>
      </c>
      <c r="AQ6" s="21">
        <f t="shared" si="5"/>
        <v>132.04</v>
      </c>
      <c r="AR6" s="21">
        <f t="shared" si="5"/>
        <v>124.8</v>
      </c>
      <c r="AS6" s="21">
        <f t="shared" si="5"/>
        <v>120.64</v>
      </c>
      <c r="AT6" s="20" t="str">
        <f>IF(AT7="","",IF(AT7="-","【-】","【"&amp;SUBSTITUTE(TEXT(AT7,"#,##0.00"),"-","△")&amp;"】"))</f>
        <v>【124.06】</v>
      </c>
      <c r="AU6" s="21">
        <f>IF(AU7="",NA(),AU7)</f>
        <v>39.07</v>
      </c>
      <c r="AV6" s="21">
        <f t="shared" ref="AV6:BD6" si="6">IF(AV7="",NA(),AV7)</f>
        <v>41.15</v>
      </c>
      <c r="AW6" s="21">
        <f t="shared" si="6"/>
        <v>53.16</v>
      </c>
      <c r="AX6" s="21">
        <f t="shared" si="6"/>
        <v>63.1</v>
      </c>
      <c r="AY6" s="21">
        <f t="shared" si="6"/>
        <v>73.400000000000006</v>
      </c>
      <c r="AZ6" s="21">
        <f t="shared" si="6"/>
        <v>26.99</v>
      </c>
      <c r="BA6" s="21">
        <f t="shared" si="6"/>
        <v>29.13</v>
      </c>
      <c r="BB6" s="21">
        <f t="shared" si="6"/>
        <v>35.69</v>
      </c>
      <c r="BC6" s="21">
        <f t="shared" si="6"/>
        <v>35.42</v>
      </c>
      <c r="BD6" s="21">
        <f t="shared" si="6"/>
        <v>39.82</v>
      </c>
      <c r="BE6" s="20" t="str">
        <f>IF(BE7="","",IF(BE7="-","【-】","【"&amp;SUBSTITUTE(TEXT(BE7,"#,##0.00"),"-","△")&amp;"】"))</f>
        <v>【42.02】</v>
      </c>
      <c r="BF6" s="21">
        <f>IF(BF7="",NA(),BF7)</f>
        <v>3.06</v>
      </c>
      <c r="BG6" s="21">
        <f t="shared" ref="BG6:BO6" si="7">IF(BG7="",NA(),BG7)</f>
        <v>2.04</v>
      </c>
      <c r="BH6" s="20">
        <f t="shared" si="7"/>
        <v>0</v>
      </c>
      <c r="BI6" s="21">
        <f t="shared" si="7"/>
        <v>3.04</v>
      </c>
      <c r="BJ6" s="21">
        <f t="shared" si="7"/>
        <v>2.5299999999999998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718.49</v>
      </c>
      <c r="BO6" s="21">
        <f t="shared" si="7"/>
        <v>743.31</v>
      </c>
      <c r="BP6" s="20" t="str">
        <f>IF(BP7="","",IF(BP7="-","【-】","【"&amp;SUBSTITUTE(TEXT(BP7,"#,##0.00"),"-","△")&amp;"】"))</f>
        <v>【785.10】</v>
      </c>
      <c r="BQ6" s="21">
        <f>IF(BQ7="",NA(),BQ7)</f>
        <v>51.34</v>
      </c>
      <c r="BR6" s="21">
        <f t="shared" ref="BR6:BZ6" si="8">IF(BR7="",NA(),BR7)</f>
        <v>50.9</v>
      </c>
      <c r="BS6" s="21">
        <f t="shared" si="8"/>
        <v>46</v>
      </c>
      <c r="BT6" s="21">
        <f t="shared" si="8"/>
        <v>45.37</v>
      </c>
      <c r="BU6" s="21">
        <f t="shared" si="8"/>
        <v>56.22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61.82</v>
      </c>
      <c r="BZ6" s="21">
        <f t="shared" si="8"/>
        <v>61.15</v>
      </c>
      <c r="CA6" s="20" t="str">
        <f>IF(CA7="","",IF(CA7="-","【-】","【"&amp;SUBSTITUTE(TEXT(CA7,"#,##0.00"),"-","△")&amp;"】"))</f>
        <v>【56.93】</v>
      </c>
      <c r="CB6" s="21">
        <f>IF(CB7="",NA(),CB7)</f>
        <v>232.92</v>
      </c>
      <c r="CC6" s="21">
        <f t="shared" ref="CC6:CK6" si="9">IF(CC7="",NA(),CC7)</f>
        <v>235.03</v>
      </c>
      <c r="CD6" s="21">
        <f t="shared" si="9"/>
        <v>260.25</v>
      </c>
      <c r="CE6" s="21">
        <f t="shared" si="9"/>
        <v>264.18</v>
      </c>
      <c r="CF6" s="21">
        <f t="shared" si="9"/>
        <v>213.15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246.9</v>
      </c>
      <c r="CK6" s="21">
        <f t="shared" si="9"/>
        <v>250.43</v>
      </c>
      <c r="CL6" s="20" t="str">
        <f>IF(CL7="","",IF(CL7="-","【-】","【"&amp;SUBSTITUTE(TEXT(CL7,"#,##0.00"),"-","△")&amp;"】"))</f>
        <v>【271.15】</v>
      </c>
      <c r="CM6" s="21">
        <f>IF(CM7="",NA(),CM7)</f>
        <v>73.72</v>
      </c>
      <c r="CN6" s="21">
        <f t="shared" ref="CN6:CV6" si="10">IF(CN7="",NA(),CN7)</f>
        <v>75.5</v>
      </c>
      <c r="CO6" s="21">
        <f t="shared" si="10"/>
        <v>75.010000000000005</v>
      </c>
      <c r="CP6" s="21">
        <f t="shared" si="10"/>
        <v>71.44</v>
      </c>
      <c r="CQ6" s="21">
        <f t="shared" si="10"/>
        <v>71.83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52.9</v>
      </c>
      <c r="CV6" s="21">
        <f t="shared" si="10"/>
        <v>52.63</v>
      </c>
      <c r="CW6" s="20" t="str">
        <f>IF(CW7="","",IF(CW7="-","【-】","【"&amp;SUBSTITUTE(TEXT(CW7,"#,##0.00"),"-","△")&amp;"】"))</f>
        <v>【49.87】</v>
      </c>
      <c r="CX6" s="21">
        <f>IF(CX7="",NA(),CX7)</f>
        <v>96.15</v>
      </c>
      <c r="CY6" s="21">
        <f t="shared" ref="CY6:DG6" si="11">IF(CY7="",NA(),CY7)</f>
        <v>98.49</v>
      </c>
      <c r="CZ6" s="21">
        <f t="shared" si="11"/>
        <v>98.75</v>
      </c>
      <c r="DA6" s="21">
        <f t="shared" si="11"/>
        <v>98.75</v>
      </c>
      <c r="DB6" s="21">
        <f t="shared" si="11"/>
        <v>98.66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90.3</v>
      </c>
      <c r="DG6" s="21">
        <f t="shared" si="11"/>
        <v>90.32</v>
      </c>
      <c r="DH6" s="20" t="str">
        <f>IF(DH7="","",IF(DH7="-","【-】","【"&amp;SUBSTITUTE(TEXT(DH7,"#,##0.00"),"-","△")&amp;"】"))</f>
        <v>【87.54】</v>
      </c>
      <c r="DI6" s="21">
        <f>IF(DI7="",NA(),DI7)</f>
        <v>3.8</v>
      </c>
      <c r="DJ6" s="21">
        <f t="shared" ref="DJ6:DR6" si="12">IF(DJ7="",NA(),DJ7)</f>
        <v>7.29</v>
      </c>
      <c r="DK6" s="21">
        <f t="shared" si="12"/>
        <v>10.71</v>
      </c>
      <c r="DL6" s="21">
        <f t="shared" si="12"/>
        <v>14.06</v>
      </c>
      <c r="DM6" s="21">
        <f t="shared" si="12"/>
        <v>17.09</v>
      </c>
      <c r="DN6" s="21">
        <f t="shared" si="12"/>
        <v>23.06</v>
      </c>
      <c r="DO6" s="21">
        <f t="shared" si="12"/>
        <v>20.34</v>
      </c>
      <c r="DP6" s="21">
        <f t="shared" si="12"/>
        <v>21.85</v>
      </c>
      <c r="DQ6" s="21">
        <f t="shared" si="12"/>
        <v>28.79</v>
      </c>
      <c r="DR6" s="21">
        <f t="shared" si="12"/>
        <v>30.5</v>
      </c>
      <c r="DS6" s="20" t="str">
        <f>IF(DS7="","",IF(DS7="-","【-】","【"&amp;SUBSTITUTE(TEXT(DS7,"#,##0.00"),"-","△")&amp;"】"))</f>
        <v>【28.42】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【0.08】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0.01</v>
      </c>
      <c r="EN6" s="21">
        <f t="shared" si="14"/>
        <v>0.02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2023</v>
      </c>
      <c r="C7" s="23">
        <v>92169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86.69</v>
      </c>
      <c r="P7" s="24">
        <v>8.64</v>
      </c>
      <c r="Q7" s="24">
        <v>68.08</v>
      </c>
      <c r="R7" s="24">
        <v>2530</v>
      </c>
      <c r="S7" s="24">
        <v>59880</v>
      </c>
      <c r="T7" s="24">
        <v>74.59</v>
      </c>
      <c r="U7" s="24">
        <v>802.79</v>
      </c>
      <c r="V7" s="24">
        <v>5156</v>
      </c>
      <c r="W7" s="24">
        <v>3.41</v>
      </c>
      <c r="X7" s="24">
        <v>1512.02</v>
      </c>
      <c r="Y7" s="24">
        <v>116.84</v>
      </c>
      <c r="Z7" s="24">
        <v>117.26</v>
      </c>
      <c r="AA7" s="24">
        <v>115.76</v>
      </c>
      <c r="AB7" s="24">
        <v>116.18</v>
      </c>
      <c r="AC7" s="24">
        <v>126.58</v>
      </c>
      <c r="AD7" s="24">
        <v>103.6</v>
      </c>
      <c r="AE7" s="24">
        <v>106.37</v>
      </c>
      <c r="AF7" s="24">
        <v>106.07</v>
      </c>
      <c r="AG7" s="24">
        <v>101.91</v>
      </c>
      <c r="AH7" s="24">
        <v>103.07</v>
      </c>
      <c r="AI7" s="24">
        <v>104.44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193.99</v>
      </c>
      <c r="AP7" s="24">
        <v>139.02000000000001</v>
      </c>
      <c r="AQ7" s="24">
        <v>132.04</v>
      </c>
      <c r="AR7" s="24">
        <v>124.8</v>
      </c>
      <c r="AS7" s="24">
        <v>120.64</v>
      </c>
      <c r="AT7" s="24">
        <v>124.06</v>
      </c>
      <c r="AU7" s="24">
        <v>39.07</v>
      </c>
      <c r="AV7" s="24">
        <v>41.15</v>
      </c>
      <c r="AW7" s="24">
        <v>53.16</v>
      </c>
      <c r="AX7" s="24">
        <v>63.1</v>
      </c>
      <c r="AY7" s="24">
        <v>73.400000000000006</v>
      </c>
      <c r="AZ7" s="24">
        <v>26.99</v>
      </c>
      <c r="BA7" s="24">
        <v>29.13</v>
      </c>
      <c r="BB7" s="24">
        <v>35.69</v>
      </c>
      <c r="BC7" s="24">
        <v>35.42</v>
      </c>
      <c r="BD7" s="24">
        <v>39.82</v>
      </c>
      <c r="BE7" s="24">
        <v>42.02</v>
      </c>
      <c r="BF7" s="24">
        <v>3.06</v>
      </c>
      <c r="BG7" s="24">
        <v>2.04</v>
      </c>
      <c r="BH7" s="24">
        <v>0</v>
      </c>
      <c r="BI7" s="24">
        <v>3.04</v>
      </c>
      <c r="BJ7" s="24">
        <v>2.5299999999999998</v>
      </c>
      <c r="BK7" s="24">
        <v>826.83</v>
      </c>
      <c r="BL7" s="24">
        <v>867.83</v>
      </c>
      <c r="BM7" s="24">
        <v>791.76</v>
      </c>
      <c r="BN7" s="24">
        <v>718.49</v>
      </c>
      <c r="BO7" s="24">
        <v>743.31</v>
      </c>
      <c r="BP7" s="24">
        <v>785.1</v>
      </c>
      <c r="BQ7" s="24">
        <v>51.34</v>
      </c>
      <c r="BR7" s="24">
        <v>50.9</v>
      </c>
      <c r="BS7" s="24">
        <v>46</v>
      </c>
      <c r="BT7" s="24">
        <v>45.37</v>
      </c>
      <c r="BU7" s="24">
        <v>56.22</v>
      </c>
      <c r="BV7" s="24">
        <v>57.31</v>
      </c>
      <c r="BW7" s="24">
        <v>57.08</v>
      </c>
      <c r="BX7" s="24">
        <v>56.26</v>
      </c>
      <c r="BY7" s="24">
        <v>61.82</v>
      </c>
      <c r="BZ7" s="24">
        <v>61.15</v>
      </c>
      <c r="CA7" s="24">
        <v>56.93</v>
      </c>
      <c r="CB7" s="24">
        <v>232.92</v>
      </c>
      <c r="CC7" s="24">
        <v>235.03</v>
      </c>
      <c r="CD7" s="24">
        <v>260.25</v>
      </c>
      <c r="CE7" s="24">
        <v>264.18</v>
      </c>
      <c r="CF7" s="24">
        <v>213.15</v>
      </c>
      <c r="CG7" s="24">
        <v>273.52</v>
      </c>
      <c r="CH7" s="24">
        <v>274.99</v>
      </c>
      <c r="CI7" s="24">
        <v>282.08999999999997</v>
      </c>
      <c r="CJ7" s="24">
        <v>246.9</v>
      </c>
      <c r="CK7" s="24">
        <v>250.43</v>
      </c>
      <c r="CL7" s="24">
        <v>271.14999999999998</v>
      </c>
      <c r="CM7" s="24">
        <v>73.72</v>
      </c>
      <c r="CN7" s="24">
        <v>75.5</v>
      </c>
      <c r="CO7" s="24">
        <v>75.010000000000005</v>
      </c>
      <c r="CP7" s="24">
        <v>71.44</v>
      </c>
      <c r="CQ7" s="24">
        <v>71.83</v>
      </c>
      <c r="CR7" s="24">
        <v>50.14</v>
      </c>
      <c r="CS7" s="24">
        <v>54.83</v>
      </c>
      <c r="CT7" s="24">
        <v>66.53</v>
      </c>
      <c r="CU7" s="24">
        <v>52.9</v>
      </c>
      <c r="CV7" s="24">
        <v>52.63</v>
      </c>
      <c r="CW7" s="24">
        <v>49.87</v>
      </c>
      <c r="CX7" s="24">
        <v>96.15</v>
      </c>
      <c r="CY7" s="24">
        <v>98.49</v>
      </c>
      <c r="CZ7" s="24">
        <v>98.75</v>
      </c>
      <c r="DA7" s="24">
        <v>98.75</v>
      </c>
      <c r="DB7" s="24">
        <v>98.66</v>
      </c>
      <c r="DC7" s="24">
        <v>84.98</v>
      </c>
      <c r="DD7" s="24">
        <v>84.7</v>
      </c>
      <c r="DE7" s="24">
        <v>84.67</v>
      </c>
      <c r="DF7" s="24">
        <v>90.3</v>
      </c>
      <c r="DG7" s="24">
        <v>90.32</v>
      </c>
      <c r="DH7" s="24">
        <v>87.54</v>
      </c>
      <c r="DI7" s="24">
        <v>3.8</v>
      </c>
      <c r="DJ7" s="24">
        <v>7.29</v>
      </c>
      <c r="DK7" s="24">
        <v>10.71</v>
      </c>
      <c r="DL7" s="24">
        <v>14.06</v>
      </c>
      <c r="DM7" s="24">
        <v>17.09</v>
      </c>
      <c r="DN7" s="24">
        <v>23.06</v>
      </c>
      <c r="DO7" s="24">
        <v>20.34</v>
      </c>
      <c r="DP7" s="24">
        <v>21.85</v>
      </c>
      <c r="DQ7" s="24">
        <v>28.79</v>
      </c>
      <c r="DR7" s="24">
        <v>30.5</v>
      </c>
      <c r="DS7" s="24">
        <v>28.42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</v>
      </c>
      <c r="ED7" s="24">
        <v>0.08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0.01</v>
      </c>
      <c r="EN7" s="24">
        <v>0.02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110</v>
      </c>
      <c r="E13" t="s">
        <v>110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中野　友寛</cp:lastModifiedBy>
  <cp:lastPrinted>2025-02-25T05:29:43Z</cp:lastPrinted>
  <dcterms:created xsi:type="dcterms:W3CDTF">2025-01-24T07:16:34Z</dcterms:created>
  <dcterms:modified xsi:type="dcterms:W3CDTF">2025-02-28T11:41:07Z</dcterms:modified>
  <cp:category/>
</cp:coreProperties>
</file>