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財政課\H29年度財政課文書\01 財政共通\04 公営企業調査・通知\04 経営比較分析表\"/>
    </mc:Choice>
  </mc:AlternateContent>
  <workbookProtection workbookPassword="B319" lockStructure="1"/>
  <bookViews>
    <workbookView xWindow="0" yWindow="0" windowWidth="18990" windowHeight="724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D10" i="5" l="1"/>
  <c r="C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<sst xmlns="http://schemas.openxmlformats.org/spreadsheetml/2006/main" count="240" uniqueCount="126">
  <si>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</si>
  <si>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</si>
  <si>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</si>
  <si>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</si>
  <si>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</si>
  <si>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</si>
  <si>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</si>
  <si>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</si>
  <si>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</si>
  <si>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</si>
  <si>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</si>
  <si>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</si>
  <si>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</si>
  <si>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</si>
  <si>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</si>
  <si>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</si>
  <si>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</si>
  <si>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</si>
  <si>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</si>
  <si>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</si>
  <si>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</si>
  <si>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</si>
  <si>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</si>
  <si>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</si>
  <si>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</si>
  <si>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</si>
  <si>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</si>
  <si>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</si>
  <si>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</si>
  <si>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</si>
  <si>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</si>
  <si>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</si>
  <si>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</si>
  <si>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</si>
  <si>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</si>
  <si>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</si>
  <si>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</si>
  <si>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</si>
  <si>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</si>
  <si>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</si>
  <si>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</si>
  <si>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</si>
  <si>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</si>
  <si>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</si>
  <si>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</si>
  <si>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</si>
  <si>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</si>
  <si>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</si>
  <si>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</si>
  <si>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</si>
  <si>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</si>
  <si>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</si>
  <si>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</si>
  <si>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</si>
  <si>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</si>
  <si>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</si>
  <si>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</si>
  <si>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</si>
  <si>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</si>
  <si>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</si>
  <si>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</si>
  <si>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</si>
  <si>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</si>
  <si>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</si>
  <si>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</si>
  <si>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</si>
  <si>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</si>
  <si>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</si>
  <si>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</si>
  <si>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</si>
  <si>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</si>
  <si>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</si>
  <si>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</si>
  <si>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</si>
  <si>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</si>
  <si>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</si>
  <si>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</si>
  <si>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</si>
  <si>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</si>
  <si>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</si>
  <si>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</si>
  <si>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</si>
  <si>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</si>
  <si>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</si>
  <si>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</si>
  <si>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</si>
  <si>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</si>
  <si>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</si>
  <si>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</si>
  <si>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</si>
  <si>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</si>
  <si>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</si>
  <si>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</si>
  <si>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</si>
  <si>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</si>
  <si>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</si>
  <si>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</si>
  <si>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</si>
  <si>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</si>
  <si>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</si>
  <si>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</si>
  <si>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</si>
  <si>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</si>
  <si>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</si>
  <si>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</si>
  <si>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</si>
  <si>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</si>
  <si>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</si>
  <si>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</si>
  <si>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</si>
  <si>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下野市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</si>
  <si>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</si>
  <si>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</si>
  <si>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</si>
  <si>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</si>
  <si>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</si>
  <si>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</si>
  <si>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</si>
  <si>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</si>
  <si>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</si>
  <si>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</si>
  <si>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</si>
  <si>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</si>
  <si>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③管渠改善率
　H4年度から供用開始しており、現在までのところ更新・修繕等を要する箇所はみられない。</t>
    <rPh sb="1" eb="3">
      <t>カンキョ</t>
    </rPh>
    <rPh sb="3" eb="5">
      <t>カイゼン</t>
    </rPh>
    <rPh sb="5" eb="6">
      <t>リツ</t>
    </rPh>
    <phoneticPr fontId="4"/>
  </si>
  <si>
    <t>　類似団体に比べ汚水処理原価は低いものの、汚水処理に係る経費の約６割しか使用料で賄えていない状況である。汚水処理経費の財源は一般会計からの繰入金が多く、改善が必要である。</t>
    <phoneticPr fontId="4"/>
  </si>
  <si>
    <t>①収益的収支比率
　H28年度の収益的収支比率は80.12％で前年度に比べ3.07ポイント増加している。H28年度の総収益295,509千円のうち料金収入の割合は22.3％で、繰入金の割合は77.7％である。繰入金に依存した収入構造となっているため料金収入の確保に努める必要がある。
④企業債残高対事業規模比率
　既に整備が完了し維持管理が主となっているため、企業債残高は今後も減少傾向で推移する見込みである。
⑤経費回収率
　H28年度は類似団体平均値を8.91ポイント上回り64.23％となっている。類似団体平均値を上回っているものの50％から60％台で推移しており、汚水処理費の削減に努める必要がある。
⑥汚水処理原価
　類似団体平均値を下回り推移している。H28年度の汚水処理原価は200.90円である。前年度に比べ29.11円減少しているが、引き続き汚水処理費の削減と有収水量の増加に努める必要がある。
⑦施設利用率
　H28年度の施設利用率は72.77％で、類似団体平均値60.65％に比べ高い利用率になっている。
⑧水洗化率
　H28年度は現在水洗便所設置済人口が増加し、現在処理区域内人口が減少したため水洗化率が上昇した。</t>
    <rPh sb="1" eb="3">
      <t>シュウエキ</t>
    </rPh>
    <rPh sb="3" eb="4">
      <t>テキ</t>
    </rPh>
    <rPh sb="4" eb="6">
      <t>シュウシ</t>
    </rPh>
    <rPh sb="6" eb="8">
      <t>ヒリツ</t>
    </rPh>
    <rPh sb="143" eb="145">
      <t>キギョウ</t>
    </rPh>
    <rPh sb="145" eb="146">
      <t>サイ</t>
    </rPh>
    <rPh sb="146" eb="148">
      <t>ザンダカ</t>
    </rPh>
    <rPh sb="148" eb="149">
      <t>タイ</t>
    </rPh>
    <rPh sb="149" eb="151">
      <t>ジギョウ</t>
    </rPh>
    <rPh sb="151" eb="153">
      <t>キボ</t>
    </rPh>
    <rPh sb="153" eb="155">
      <t>ヒリツ</t>
    </rPh>
    <rPh sb="207" eb="209">
      <t>ケイヒ</t>
    </rPh>
    <rPh sb="209" eb="211">
      <t>カイシュウ</t>
    </rPh>
    <rPh sb="211" eb="212">
      <t>リツ</t>
    </rPh>
    <rPh sb="306" eb="308">
      <t>オスイ</t>
    </rPh>
    <rPh sb="308" eb="310">
      <t>ショリ</t>
    </rPh>
    <rPh sb="310" eb="312">
      <t>ゲンカ</t>
    </rPh>
    <rPh sb="408" eb="410">
      <t>シセツ</t>
    </rPh>
    <rPh sb="410" eb="413">
      <t>リヨウリツ</t>
    </rPh>
    <rPh sb="465" eb="468">
      <t>スイセンカ</t>
    </rPh>
    <rPh sb="468" eb="469">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</si>
</sst>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0562952"/>
        <c:axId val="34056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340562952"/>
        <c:axId val="340562168"/>
      </c:lineChart>
      <c:dateAx>
        <c:axId val="340562952"/>
        <c:scaling>
          <c:orientation val="minMax"/>
        </c:scaling>
        <c:delete val="1"/>
        <c:axPos val="b"/>
        <c:numFmt formatCode="ge" sourceLinked="1"/>
        <c:majorTickMark val="none"/>
        <c:minorTickMark val="none"/>
        <c:tickLblPos val="none"/>
        <c:crossAx val="340562168"/>
        <c:crosses val="autoZero"/>
        <c:auto val="1"/>
        <c:lblOffset val="100"/>
        <c:baseTimeUnit val="years"/>
      </c:dateAx>
      <c:valAx>
        <c:axId val="34056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6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72.69</c:v>
                </c:pt>
                <c:pt idx="1">
                  <c:v>73.34</c:v>
                </c:pt>
                <c:pt idx="2">
                  <c:v>70.72</c:v>
                </c:pt>
                <c:pt idx="3">
                  <c:v>72.73</c:v>
                </c:pt>
                <c:pt idx="4">
                  <c:v>72.77</c:v>
                </c:pt>
              </c:numCache>
            </c:numRef>
          </c:val>
        </c:ser>
        <c:dLbls>
          <c:showLegendKey val="0"/>
          <c:showVal val="0"/>
          <c:showCatName val="0"/>
          <c:showSerName val="0"/>
          <c:showPercent val="0"/>
          <c:showBubbleSize val="0"/>
        </c:dLbls>
        <c:gapWidth val="150"/>
        <c:axId val="342125888"/>
        <c:axId val="34212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42125888"/>
        <c:axId val="342121576"/>
      </c:lineChart>
      <c:dateAx>
        <c:axId val="342125888"/>
        <c:scaling>
          <c:orientation val="minMax"/>
        </c:scaling>
        <c:delete val="1"/>
        <c:axPos val="b"/>
        <c:numFmt formatCode="ge" sourceLinked="1"/>
        <c:majorTickMark val="none"/>
        <c:minorTickMark val="none"/>
        <c:tickLblPos val="none"/>
        <c:crossAx val="342121576"/>
        <c:crosses val="autoZero"/>
        <c:auto val="1"/>
        <c:lblOffset val="100"/>
        <c:baseTimeUnit val="years"/>
      </c:dateAx>
      <c:valAx>
        <c:axId val="34212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1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81.849999999999994</c:v>
                </c:pt>
                <c:pt idx="1">
                  <c:v>82.85</c:v>
                </c:pt>
                <c:pt idx="2">
                  <c:v>83.83</c:v>
                </c:pt>
                <c:pt idx="3">
                  <c:v>86.48</c:v>
                </c:pt>
                <c:pt idx="4">
                  <c:v>89.5</c:v>
                </c:pt>
              </c:numCache>
            </c:numRef>
          </c:val>
        </c:ser>
        <c:dLbls>
          <c:showLegendKey val="0"/>
          <c:showVal val="0"/>
          <c:showCatName val="0"/>
          <c:showSerName val="0"/>
          <c:showPercent val="0"/>
          <c:showBubbleSize val="0"/>
        </c:dLbls>
        <c:gapWidth val="150"/>
        <c:axId val="342125496"/>
        <c:axId val="34212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42125496"/>
        <c:axId val="342126672"/>
      </c:lineChart>
      <c:dateAx>
        <c:axId val="342125496"/>
        <c:scaling>
          <c:orientation val="minMax"/>
        </c:scaling>
        <c:delete val="1"/>
        <c:axPos val="b"/>
        <c:numFmt formatCode="ge" sourceLinked="1"/>
        <c:majorTickMark val="none"/>
        <c:minorTickMark val="none"/>
        <c:tickLblPos val="none"/>
        <c:crossAx val="342126672"/>
        <c:crosses val="autoZero"/>
        <c:auto val="1"/>
        <c:lblOffset val="100"/>
        <c:baseTimeUnit val="years"/>
      </c:dateAx>
      <c:valAx>
        <c:axId val="34212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12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81.12</c:v>
                </c:pt>
                <c:pt idx="1">
                  <c:v>81.069999999999993</c:v>
                </c:pt>
                <c:pt idx="2">
                  <c:v>76.73</c:v>
                </c:pt>
                <c:pt idx="3">
                  <c:v>77.05</c:v>
                </c:pt>
                <c:pt idx="4">
                  <c:v>80.12</c:v>
                </c:pt>
              </c:numCache>
            </c:numRef>
          </c:val>
        </c:ser>
        <c:dLbls>
          <c:showLegendKey val="0"/>
          <c:showVal val="0"/>
          <c:showCatName val="0"/>
          <c:showSerName val="0"/>
          <c:showPercent val="0"/>
          <c:showBubbleSize val="0"/>
        </c:dLbls>
        <c:gapWidth val="150"/>
        <c:axId val="340566480"/>
        <c:axId val="3405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0566480"/>
        <c:axId val="340559424"/>
      </c:lineChart>
      <c:dateAx>
        <c:axId val="340566480"/>
        <c:scaling>
          <c:orientation val="minMax"/>
        </c:scaling>
        <c:delete val="1"/>
        <c:axPos val="b"/>
        <c:numFmt formatCode="ge" sourceLinked="1"/>
        <c:majorTickMark val="none"/>
        <c:minorTickMark val="none"/>
        <c:tickLblPos val="none"/>
        <c:crossAx val="340559424"/>
        <c:crosses val="autoZero"/>
        <c:auto val="1"/>
        <c:lblOffset val="100"/>
        <c:baseTimeUnit val="years"/>
      </c:dateAx>
      <c:valAx>
        <c:axId val="3405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6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0560208"/>
        <c:axId val="34055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0560208"/>
        <c:axId val="340559032"/>
      </c:lineChart>
      <c:dateAx>
        <c:axId val="340560208"/>
        <c:scaling>
          <c:orientation val="minMax"/>
        </c:scaling>
        <c:delete val="1"/>
        <c:axPos val="b"/>
        <c:numFmt formatCode="ge" sourceLinked="1"/>
        <c:majorTickMark val="none"/>
        <c:minorTickMark val="none"/>
        <c:tickLblPos val="none"/>
        <c:crossAx val="340559032"/>
        <c:crosses val="autoZero"/>
        <c:auto val="1"/>
        <c:lblOffset val="100"/>
        <c:baseTimeUnit val="years"/>
      </c:dateAx>
      <c:valAx>
        <c:axId val="34055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6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0563344"/>
        <c:axId val="34056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0563344"/>
        <c:axId val="340563736"/>
      </c:lineChart>
      <c:dateAx>
        <c:axId val="340563344"/>
        <c:scaling>
          <c:orientation val="minMax"/>
        </c:scaling>
        <c:delete val="1"/>
        <c:axPos val="b"/>
        <c:numFmt formatCode="ge" sourceLinked="1"/>
        <c:majorTickMark val="none"/>
        <c:minorTickMark val="none"/>
        <c:tickLblPos val="none"/>
        <c:crossAx val="340563736"/>
        <c:crosses val="autoZero"/>
        <c:auto val="1"/>
        <c:lblOffset val="100"/>
        <c:baseTimeUnit val="years"/>
      </c:dateAx>
      <c:valAx>
        <c:axId val="34056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6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935880"/>
        <c:axId val="34193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935880"/>
        <c:axId val="341934312"/>
      </c:lineChart>
      <c:dateAx>
        <c:axId val="341935880"/>
        <c:scaling>
          <c:orientation val="minMax"/>
        </c:scaling>
        <c:delete val="1"/>
        <c:axPos val="b"/>
        <c:numFmt formatCode="ge" sourceLinked="1"/>
        <c:majorTickMark val="none"/>
        <c:minorTickMark val="none"/>
        <c:tickLblPos val="none"/>
        <c:crossAx val="341934312"/>
        <c:crosses val="autoZero"/>
        <c:auto val="1"/>
        <c:lblOffset val="100"/>
        <c:baseTimeUnit val="years"/>
      </c:dateAx>
      <c:valAx>
        <c:axId val="34193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3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935096"/>
        <c:axId val="3419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935096"/>
        <c:axId val="341935488"/>
      </c:lineChart>
      <c:dateAx>
        <c:axId val="341935096"/>
        <c:scaling>
          <c:orientation val="minMax"/>
        </c:scaling>
        <c:delete val="1"/>
        <c:axPos val="b"/>
        <c:numFmt formatCode="ge" sourceLinked="1"/>
        <c:majorTickMark val="none"/>
        <c:minorTickMark val="none"/>
        <c:tickLblPos val="none"/>
        <c:crossAx val="341935488"/>
        <c:crosses val="autoZero"/>
        <c:auto val="1"/>
        <c:lblOffset val="100"/>
        <c:baseTimeUnit val="years"/>
      </c:dateAx>
      <c:valAx>
        <c:axId val="3419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3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8.4499999999999993</c:v>
                </c:pt>
                <c:pt idx="1">
                  <c:v>7.65</c:v>
                </c:pt>
                <c:pt idx="2">
                  <c:v>6.9</c:v>
                </c:pt>
                <c:pt idx="3">
                  <c:v>6.16</c:v>
                </c:pt>
                <c:pt idx="4">
                  <c:v>5.37</c:v>
                </c:pt>
              </c:numCache>
            </c:numRef>
          </c:val>
        </c:ser>
        <c:dLbls>
          <c:showLegendKey val="0"/>
          <c:showVal val="0"/>
          <c:showCatName val="0"/>
          <c:showSerName val="0"/>
          <c:showPercent val="0"/>
          <c:showBubbleSize val="0"/>
        </c:dLbls>
        <c:gapWidth val="150"/>
        <c:axId val="341936664"/>
        <c:axId val="34193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41936664"/>
        <c:axId val="341930000"/>
      </c:lineChart>
      <c:dateAx>
        <c:axId val="341936664"/>
        <c:scaling>
          <c:orientation val="minMax"/>
        </c:scaling>
        <c:delete val="1"/>
        <c:axPos val="b"/>
        <c:numFmt formatCode="ge" sourceLinked="1"/>
        <c:majorTickMark val="none"/>
        <c:minorTickMark val="none"/>
        <c:tickLblPos val="none"/>
        <c:crossAx val="341930000"/>
        <c:crosses val="autoZero"/>
        <c:auto val="1"/>
        <c:lblOffset val="100"/>
        <c:baseTimeUnit val="years"/>
      </c:dateAx>
      <c:valAx>
        <c:axId val="34193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3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55.42</c:v>
                </c:pt>
                <c:pt idx="1">
                  <c:v>63.32</c:v>
                </c:pt>
                <c:pt idx="2">
                  <c:v>51.87</c:v>
                </c:pt>
                <c:pt idx="3">
                  <c:v>55.92</c:v>
                </c:pt>
                <c:pt idx="4">
                  <c:v>64.23</c:v>
                </c:pt>
              </c:numCache>
            </c:numRef>
          </c:val>
        </c:ser>
        <c:dLbls>
          <c:showLegendKey val="0"/>
          <c:showVal val="0"/>
          <c:showCatName val="0"/>
          <c:showSerName val="0"/>
          <c:showPercent val="0"/>
          <c:showBubbleSize val="0"/>
        </c:dLbls>
        <c:gapWidth val="150"/>
        <c:axId val="341933528"/>
        <c:axId val="34193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41933528"/>
        <c:axId val="341932352"/>
      </c:lineChart>
      <c:dateAx>
        <c:axId val="341933528"/>
        <c:scaling>
          <c:orientation val="minMax"/>
        </c:scaling>
        <c:delete val="1"/>
        <c:axPos val="b"/>
        <c:numFmt formatCode="ge" sourceLinked="1"/>
        <c:majorTickMark val="none"/>
        <c:minorTickMark val="none"/>
        <c:tickLblPos val="none"/>
        <c:crossAx val="341932352"/>
        <c:crosses val="autoZero"/>
        <c:auto val="1"/>
        <c:lblOffset val="100"/>
        <c:baseTimeUnit val="years"/>
      </c:dateAx>
      <c:valAx>
        <c:axId val="34193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3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226.38</c:v>
                </c:pt>
                <c:pt idx="1">
                  <c:v>200.51</c:v>
                </c:pt>
                <c:pt idx="2">
                  <c:v>247.71</c:v>
                </c:pt>
                <c:pt idx="3">
                  <c:v>230.01</c:v>
                </c:pt>
                <c:pt idx="4">
                  <c:v>200.9</c:v>
                </c:pt>
              </c:numCache>
            </c:numRef>
          </c:val>
        </c:ser>
        <c:dLbls>
          <c:showLegendKey val="0"/>
          <c:showVal val="0"/>
          <c:showCatName val="0"/>
          <c:showSerName val="0"/>
          <c:showPercent val="0"/>
          <c:showBubbleSize val="0"/>
        </c:dLbls>
        <c:gapWidth val="150"/>
        <c:axId val="341933920"/>
        <c:axId val="34193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41933920"/>
        <c:axId val="341931176"/>
      </c:lineChart>
      <c:dateAx>
        <c:axId val="341933920"/>
        <c:scaling>
          <c:orientation val="minMax"/>
        </c:scaling>
        <c:delete val="1"/>
        <c:axPos val="b"/>
        <c:numFmt formatCode="ge" sourceLinked="1"/>
        <c:majorTickMark val="none"/>
        <c:minorTickMark val="none"/>
        <c:tickLblPos val="none"/>
        <c:crossAx val="341931176"/>
        <c:crosses val="autoZero"/>
        <c:auto val="1"/>
        <c:lblOffset val="100"/>
        <c:baseTimeUnit val="years"/>
      </c:dateAx>
      <c:valAx>
        <c:axId val="34193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栃木県　下野市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60133</v>
      </c>
      <c r="AM8" s="67"/>
      <c r="AN8" s="67"/>
      <c r="AO8" s="67"/>
      <c r="AP8" s="67"/>
      <c r="AQ8" s="67"/>
      <c r="AR8" s="67"/>
      <c r="AS8" s="67"/>
      <c r="AT8" s="66">
        <f>データ!T6</f>
        <v>74.59</v>
      </c>
      <c r="AU8" s="66"/>
      <c r="AV8" s="66"/>
      <c r="AW8" s="66"/>
      <c r="AX8" s="66"/>
      <c r="AY8" s="66"/>
      <c r="AZ8" s="66"/>
      <c r="BA8" s="66"/>
      <c r="BB8" s="66">
        <f>データ!U6</f>
        <v>806.18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11.36</v>
      </c>
      <c r="Q10" s="66"/>
      <c r="R10" s="66"/>
      <c r="S10" s="66"/>
      <c r="T10" s="66"/>
      <c r="U10" s="66"/>
      <c r="V10" s="66"/>
      <c r="W10" s="66">
        <f>データ!Q6</f>
        <v>73.739999999999995</v>
      </c>
      <c r="X10" s="66"/>
      <c r="Y10" s="66"/>
      <c r="Z10" s="66"/>
      <c r="AA10" s="66"/>
      <c r="AB10" s="66"/>
      <c r="AC10" s="66"/>
      <c r="AD10" s="67">
        <f>データ!R6</f>
        <v>2415</v>
      </c>
      <c r="AE10" s="67"/>
      <c r="AF10" s="67"/>
      <c r="AG10" s="67"/>
      <c r="AH10" s="67"/>
      <c r="AI10" s="67"/>
      <c r="AJ10" s="67"/>
      <c r="AK10" s="2"/>
      <c r="AL10" s="67">
        <f>データ!V6</f>
        <v>6822</v>
      </c>
      <c r="AM10" s="67"/>
      <c r="AN10" s="67"/>
      <c r="AO10" s="67"/>
      <c r="AP10" s="67"/>
      <c r="AQ10" s="67"/>
      <c r="AR10" s="67"/>
      <c r="AS10" s="67"/>
      <c r="AT10" s="66">
        <f>データ!W6</f>
        <v>3.8</v>
      </c>
      <c r="AU10" s="66"/>
      <c r="AV10" s="66"/>
      <c r="AW10" s="66"/>
      <c r="AX10" s="66"/>
      <c r="AY10" s="66"/>
      <c r="AZ10" s="66"/>
      <c r="BA10" s="66"/>
      <c r="BB10" s="66">
        <f>データ!X6</f>
        <v>1795.26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92169</v>
      </c>
      <c r="D6" s="33">
        <f t="shared" si="3"/>
        <v>47</v>
      </c>
      <c r="E6" s="33">
        <f t="shared" si="3"/>
        <v>17</v>
      </c>
      <c r="F6" s="33">
        <f t="shared" si="3"/>
        <v>5</v>
      </c>
      <c r="G6" s="33">
        <f t="shared" si="3"/>
        <v>0</v>
      </c>
      <c r="H6" s="33" t="str">
        <f t="shared" si="3"/>
        <v>栃木県　下野市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11.36</v>
      </c>
      <c r="Q6" s="34">
        <f t="shared" si="3"/>
        <v>73.739999999999995</v>
      </c>
      <c r="R6" s="34">
        <f t="shared" si="3"/>
        <v>2415</v>
      </c>
      <c r="S6" s="34">
        <f t="shared" si="3"/>
        <v>60133</v>
      </c>
      <c r="T6" s="34">
        <f t="shared" si="3"/>
        <v>74.59</v>
      </c>
      <c r="U6" s="34">
        <f t="shared" si="3"/>
        <v>806.18</v>
      </c>
      <c r="V6" s="34">
        <f t="shared" si="3"/>
        <v>6822</v>
      </c>
      <c r="W6" s="34">
        <f t="shared" si="3"/>
        <v>3.8</v>
      </c>
      <c r="X6" s="34">
        <f t="shared" si="3"/>
        <v>1795.26</v>
      </c>
      <c r="Y6" s="35">
        <f>IF(Y7="",NA(),Y7)</f>
        <v>81.12</v>
      </c>
      <c r="Z6" s="35">
        <f t="shared" ref="Z6:AH6" si="4">IF(Z7="",NA(),Z7)</f>
        <v>81.069999999999993</v>
      </c>
      <c r="AA6" s="35">
        <f t="shared" si="4"/>
        <v>76.73</v>
      </c>
      <c r="AB6" s="35">
        <f t="shared" si="4"/>
        <v>77.05</v>
      </c>
      <c r="AC6" s="35">
        <f t="shared" si="4"/>
        <v>80.12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8.4499999999999993</v>
      </c>
      <c r="BG6" s="35">
        <f t="shared" ref="BG6:BO6" si="7">IF(BG7="",NA(),BG7)</f>
        <v>7.65</v>
      </c>
      <c r="BH6" s="35">
        <f t="shared" si="7"/>
        <v>6.9</v>
      </c>
      <c r="BI6" s="35">
        <f t="shared" si="7"/>
        <v>6.16</v>
      </c>
      <c r="BJ6" s="35">
        <f t="shared" si="7"/>
        <v>5.37</v>
      </c>
      <c r="BK6" s="35">
        <f t="shared" si="7"/>
        <v>1197.82</v>
      </c>
      <c r="BL6" s="35">
        <f t="shared" si="7"/>
        <v>1126.77</v>
      </c>
      <c r="BM6" s="35">
        <f t="shared" si="7"/>
        <v>1044.8</v>
      </c>
      <c r="BN6" s="35">
        <f t="shared" si="7"/>
        <v>1081.8</v>
      </c>
      <c r="BO6" s="35">
        <f t="shared" si="7"/>
        <v>974.93</v>
      </c>
      <c r="BP6" s="34" t="str">
        <f>IF(BP7="","",IF(BP7="-","【-】","【"&amp;SUBSTITUTE(TEXT(BP7,"#,##0.00"),"-","△")&amp;"】"))</f>
        <v>【914.53】</v>
      </c>
      <c r="BQ6" s="35">
        <f>IF(BQ7="",NA(),BQ7)</f>
        <v>55.42</v>
      </c>
      <c r="BR6" s="35">
        <f t="shared" ref="BR6:BZ6" si="8">IF(BR7="",NA(),BR7)</f>
        <v>63.32</v>
      </c>
      <c r="BS6" s="35">
        <f t="shared" si="8"/>
        <v>51.87</v>
      </c>
      <c r="BT6" s="35">
        <f t="shared" si="8"/>
        <v>55.92</v>
      </c>
      <c r="BU6" s="35">
        <f t="shared" si="8"/>
        <v>64.23</v>
      </c>
      <c r="BV6" s="35">
        <f t="shared" si="8"/>
        <v>51.03</v>
      </c>
      <c r="BW6" s="35">
        <f t="shared" si="8"/>
        <v>50.9</v>
      </c>
      <c r="BX6" s="35">
        <f t="shared" si="8"/>
        <v>50.82</v>
      </c>
      <c r="BY6" s="35">
        <f t="shared" si="8"/>
        <v>52.19</v>
      </c>
      <c r="BZ6" s="35">
        <f t="shared" si="8"/>
        <v>55.32</v>
      </c>
      <c r="CA6" s="34" t="str">
        <f>IF(CA7="","",IF(CA7="-","【-】","【"&amp;SUBSTITUTE(TEXT(CA7,"#,##0.00"),"-","△")&amp;"】"))</f>
        <v>【55.73】</v>
      </c>
      <c r="CB6" s="35">
        <f>IF(CB7="",NA(),CB7)</f>
        <v>226.38</v>
      </c>
      <c r="CC6" s="35">
        <f t="shared" ref="CC6:CK6" si="9">IF(CC7="",NA(),CC7)</f>
        <v>200.51</v>
      </c>
      <c r="CD6" s="35">
        <f t="shared" si="9"/>
        <v>247.71</v>
      </c>
      <c r="CE6" s="35">
        <f t="shared" si="9"/>
        <v>230.01</v>
      </c>
      <c r="CF6" s="35">
        <f t="shared" si="9"/>
        <v>200.9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72.69</v>
      </c>
      <c r="CN6" s="35">
        <f t="shared" ref="CN6:CV6" si="10">IF(CN7="",NA(),CN7)</f>
        <v>73.34</v>
      </c>
      <c r="CO6" s="35">
        <f t="shared" si="10"/>
        <v>70.72</v>
      </c>
      <c r="CP6" s="35">
        <f t="shared" si="10"/>
        <v>72.73</v>
      </c>
      <c r="CQ6" s="35">
        <f t="shared" si="10"/>
        <v>72.77</v>
      </c>
      <c r="CR6" s="35">
        <f t="shared" si="10"/>
        <v>54.74</v>
      </c>
      <c r="CS6" s="35">
        <f t="shared" si="10"/>
        <v>53.78</v>
      </c>
      <c r="CT6" s="35">
        <f t="shared" si="10"/>
        <v>53.24</v>
      </c>
      <c r="CU6" s="35">
        <f t="shared" si="10"/>
        <v>52.31</v>
      </c>
      <c r="CV6" s="35">
        <f t="shared" si="10"/>
        <v>60.65</v>
      </c>
      <c r="CW6" s="34" t="str">
        <f>IF(CW7="","",IF(CW7="-","【-】","【"&amp;SUBSTITUTE(TEXT(CW7,"#,##0.00"),"-","△")&amp;"】"))</f>
        <v>【59.15】</v>
      </c>
      <c r="CX6" s="35">
        <f>IF(CX7="",NA(),CX7)</f>
        <v>81.849999999999994</v>
      </c>
      <c r="CY6" s="35">
        <f t="shared" ref="CY6:DG6" si="11">IF(CY7="",NA(),CY7)</f>
        <v>82.85</v>
      </c>
      <c r="CZ6" s="35">
        <f t="shared" si="11"/>
        <v>83.83</v>
      </c>
      <c r="DA6" s="35">
        <f t="shared" si="11"/>
        <v>86.48</v>
      </c>
      <c r="DB6" s="35">
        <f t="shared" si="11"/>
        <v>89.5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92169</v>
      </c>
      <c r="D7" s="37">
        <v>47</v>
      </c>
      <c r="E7" s="37">
        <v>17</v>
      </c>
      <c r="F7" s="37">
        <v>5</v>
      </c>
      <c r="G7" s="37">
        <v>0</v>
      </c>
      <c r="H7" s="37" t="s">
        <v>110</v>
      </c>
      <c r="I7" s="37" t="s">
        <v>111</v>
      </c>
      <c r="J7" s="37" t="s">
        <v>112</v>
      </c>
      <c r="K7" s="37" t="s">
        <v>113</v>
      </c>
      <c r="L7" s="37" t="s">
        <v>114</v>
      </c>
      <c r="M7" s="37"/>
      <c r="N7" s="38" t="s">
        <v>115</v>
      </c>
      <c r="O7" s="38" t="s">
        <v>116</v>
      </c>
      <c r="P7" s="38">
        <v>11.36</v>
      </c>
      <c r="Q7" s="38">
        <v>73.739999999999995</v>
      </c>
      <c r="R7" s="38">
        <v>2415</v>
      </c>
      <c r="S7" s="38">
        <v>60133</v>
      </c>
      <c r="T7" s="38">
        <v>74.59</v>
      </c>
      <c r="U7" s="38">
        <v>806.18</v>
      </c>
      <c r="V7" s="38">
        <v>6822</v>
      </c>
      <c r="W7" s="38">
        <v>3.8</v>
      </c>
      <c r="X7" s="38">
        <v>1795.26</v>
      </c>
      <c r="Y7" s="38">
        <v>81.12</v>
      </c>
      <c r="Z7" s="38">
        <v>81.069999999999993</v>
      </c>
      <c r="AA7" s="38">
        <v>76.73</v>
      </c>
      <c r="AB7" s="38">
        <v>77.05</v>
      </c>
      <c r="AC7" s="38">
        <v>80.12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8.4499999999999993</v>
      </c>
      <c r="BG7" s="38">
        <v>7.65</v>
      </c>
      <c r="BH7" s="38">
        <v>6.9</v>
      </c>
      <c r="BI7" s="38">
        <v>6.16</v>
      </c>
      <c r="BJ7" s="38">
        <v>5.37</v>
      </c>
      <c r="BK7" s="38">
        <v>1197.82</v>
      </c>
      <c r="BL7" s="38">
        <v>1126.77</v>
      </c>
      <c r="BM7" s="38">
        <v>1044.8</v>
      </c>
      <c r="BN7" s="38">
        <v>1081.8</v>
      </c>
      <c r="BO7" s="38">
        <v>974.93</v>
      </c>
      <c r="BP7" s="38">
        <v>914.53</v>
      </c>
      <c r="BQ7" s="38">
        <v>55.42</v>
      </c>
      <c r="BR7" s="38">
        <v>63.32</v>
      </c>
      <c r="BS7" s="38">
        <v>51.87</v>
      </c>
      <c r="BT7" s="38">
        <v>55.92</v>
      </c>
      <c r="BU7" s="38">
        <v>64.23</v>
      </c>
      <c r="BV7" s="38">
        <v>51.03</v>
      </c>
      <c r="BW7" s="38">
        <v>50.9</v>
      </c>
      <c r="BX7" s="38">
        <v>50.82</v>
      </c>
      <c r="BY7" s="38">
        <v>52.19</v>
      </c>
      <c r="BZ7" s="38">
        <v>55.32</v>
      </c>
      <c r="CA7" s="38">
        <v>55.73</v>
      </c>
      <c r="CB7" s="38">
        <v>226.38</v>
      </c>
      <c r="CC7" s="38">
        <v>200.51</v>
      </c>
      <c r="CD7" s="38">
        <v>247.71</v>
      </c>
      <c r="CE7" s="38">
        <v>230.01</v>
      </c>
      <c r="CF7" s="38">
        <v>200.9</v>
      </c>
      <c r="CG7" s="38">
        <v>289.60000000000002</v>
      </c>
      <c r="CH7" s="38">
        <v>293.27</v>
      </c>
      <c r="CI7" s="38">
        <v>300.52</v>
      </c>
      <c r="CJ7" s="38">
        <v>296.14</v>
      </c>
      <c r="CK7" s="38">
        <v>283.17</v>
      </c>
      <c r="CL7" s="38">
        <v>276.77999999999997</v>
      </c>
      <c r="CM7" s="38">
        <v>72.69</v>
      </c>
      <c r="CN7" s="38">
        <v>73.34</v>
      </c>
      <c r="CO7" s="38">
        <v>70.72</v>
      </c>
      <c r="CP7" s="38">
        <v>72.73</v>
      </c>
      <c r="CQ7" s="38">
        <v>72.77</v>
      </c>
      <c r="CR7" s="38">
        <v>54.74</v>
      </c>
      <c r="CS7" s="38">
        <v>53.78</v>
      </c>
      <c r="CT7" s="38">
        <v>53.24</v>
      </c>
      <c r="CU7" s="38">
        <v>52.31</v>
      </c>
      <c r="CV7" s="38">
        <v>60.65</v>
      </c>
      <c r="CW7" s="38">
        <v>59.15</v>
      </c>
      <c r="CX7" s="38">
        <v>81.849999999999994</v>
      </c>
      <c r="CY7" s="38">
        <v>82.85</v>
      </c>
      <c r="CZ7" s="38">
        <v>83.83</v>
      </c>
      <c r="DA7" s="38">
        <v>86.48</v>
      </c>
      <c r="DB7" s="38">
        <v>89.5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下野市</cp:lastModifiedBy>
  <cp:lastPrinted>2018-02-07T06:34:57Z</cp:lastPrinted>
  <dcterms:created xsi:type="dcterms:W3CDTF">2017-12-25T02:26:45Z</dcterms:created>
  <dcterms:modified xsi:type="dcterms:W3CDTF">2018-02-13T00:12:23Z</dcterms:modified>
  <cp:category/>
</cp:coreProperties>
</file>