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2B060B12-EE88-43D2-88A8-E0BFF7FF4E69}" xr6:coauthVersionLast="47" xr6:coauthVersionMax="47" xr10:uidLastSave="{00000000-0000-0000-0000-000000000000}"/>
  <workbookProtection workbookAlgorithmName="SHA-512" workbookHashValue="+mGhsjeJII+DXreql5VTMvYkdjBUu1oi66v43NJ2EojTnn/+eUDWfWs4/9MGco3VaD+WYWWgQ2jifOjjVer4gQ==" workbookSaltValue="oktUPfEEplJIWkNht6tqK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G85" i="4"/>
  <c r="F85" i="4"/>
  <c r="AL10" i="4"/>
  <c r="I10"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<sst xmlns="http://schemas.openxmlformats.org/spreadsheetml/2006/main" count="236" uniqueCount="118">
  <si>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</si>
  <si>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</si>
  <si>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</si>
  <si>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</si>
  <si>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</si>
  <si>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</si>
  <si>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</si>
  <si>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</si>
  <si>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</si>
  <si>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</si>
  <si>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</si>
  <si>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</si>
  <si>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</si>
  <si>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</si>
  <si>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</si>
  <si>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</si>
  <si>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</si>
  <si>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</si>
  <si>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</si>
  <si>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</si>
  <si>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</si>
  <si>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</si>
  <si>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</si>
  <si>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</si>
  <si>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</si>
  <si>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</si>
  <si>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</si>
  <si>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</si>
  <si>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</si>
  <si>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</si>
  <si>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</si>
  <si>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</si>
  <si>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</si>
  <si>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</si>
  <si>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</si>
  <si>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</si>
  <si>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</si>
  <si>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</si>
  <si>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</si>
  <si>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</si>
  <si>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</si>
  <si>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</si>
  <si>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</si>
  <si>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</si>
  <si>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</si>
  <si>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</si>
  <si>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</si>
  <si>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</si>
  <si>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</si>
  <si>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</si>
  <si>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</si>
  <si>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</si>
  <si>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</si>
  <si>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</si>
  <si>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</si>
  <si>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</si>
  <si>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</si>
  <si>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</si>
  <si>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</si>
  <si>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</si>
  <si>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</si>
  <si>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</si>
  <si>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</si>
  <si>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</si>
  <si>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</si>
  <si>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</si>
  <si>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</si>
  <si>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</si>
  <si>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</si>
  <si>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</si>
  <si>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</si>
  <si>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</si>
  <si>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</si>
  <si>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</si>
  <si>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</si>
  <si>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</si>
  <si>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</si>
  <si>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</si>
  <si>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</si>
  <si>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</si>
  <si>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</si>
  <si>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</si>
  <si>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</si>
  <si>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</si>
  <si>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</si>
  <si>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</si>
  <si>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</si>
  <si>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</si>
  <si>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</si>
  <si>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</si>
  <si>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</si>
  <si>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</si>
  <si>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</si>
  <si>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</si>
  <si>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</si>
  <si>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</si>
  <si>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</si>
  <si>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</si>
  <si>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</si>
  <si>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</si>
  <si>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</si>
  <si>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</si>
  <si>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</si>
  <si>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</si>
  <si>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</si>
  <si>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</si>
  <si>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</si>
  <si>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</si>
  <si>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</si>
  <si>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</si>
  <si>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</si>
  <si>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</si>
  <si>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</si>
  <si>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</si>
  <si>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</si>
  <si>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１）有形固定資産減価償却率（左表２－①）
　類似団体平均値と比較して低い数値であるが、年々老朽化が進行しているため、計画的な施設の更新を行う必要がある。
２）管渠老朽化率（左表２－②）
　H10年度から供用を開始しており、現在までのところ法定耐用年数に達した管渠はない。
　将来の更新需要に備え、現在の経営状況の改善を図り、計画的な施設更新を行う必要がある。</t>
    <rPh sb="119" eb="121">
      <t>ホウテイ</t>
    </rPh>
    <phoneticPr fontId="4"/>
  </si>
  <si>
    <t>　現状、経常収支比率及び経費回収率ともに類似団体より比較的高い水準となっているが、類似団体に比べて低い汚水処理原価であっても、使用料収入で汚水処理費用を賄えていない状態にある。
　財源不足分を繰入金で補てんしており、総収益に占める繰入金の割合は依然として大きく、適正な使用料収入の確保や汚水処理費の削減が必要である。
　</t>
    <rPh sb="1" eb="3">
      <t>ゲンジョウ</t>
    </rPh>
    <rPh sb="20" eb="24">
      <t>ルイジダンタイ</t>
    </rPh>
    <rPh sb="26" eb="29">
      <t>ヒカクテキ</t>
    </rPh>
    <rPh sb="29" eb="30">
      <t>タカ</t>
    </rPh>
    <rPh sb="31" eb="33">
      <t>スイジュン</t>
    </rPh>
    <rPh sb="108" eb="111">
      <t>ソウシュウエキ</t>
    </rPh>
    <rPh sb="112" eb="113">
      <t>シ</t>
    </rPh>
    <rPh sb="115" eb="118">
      <t>クリイレキン</t>
    </rPh>
    <rPh sb="131" eb="133">
      <t>テキセイ</t>
    </rPh>
    <rPh sb="134" eb="137">
      <t>シヨウリョウ</t>
    </rPh>
    <rPh sb="143" eb="148">
      <t>オスイショリヒ</t>
    </rPh>
    <phoneticPr fontId="4"/>
  </si>
  <si>
    <t>１）経常収支比率（左表１－①）
　100％以上であることから、収支は黒字である。また、類似団体平均値と比較しても高い水準である。
　しかし、未だに繰入金に依存した収入構造となっているため、更なる収入の確保と経費削減に努める必要がある。
２）流動比率（左表１－③）
　100％以上であることから、短期的な債務に対する支払い能力は確保されている。
３）企業債残高対事業規模比率（左表１－④）
　前年度より減少となり、類似団体平均値と比較しても低い水準となっている。引き続き経営戦略に基づき企業債残高の減少に努める。
４）経費回収率（左表１－⑤）
　類似団体平均値と比較して高い水準であるが、100％未満であることから、使用料収入により汚水処理費用が賄えていない状態にある。適正な使用料収入の確保及び汚水処理費の削減が必要である。
５）汚水処理原価（左表１－⑥）
　前年度より減少となり、類似団体平均値と比較しても下回っており、有収水量1㎥あたりの費用を比較的低く抑えられている。
６）水洗化率（左表１－⑧）
　前年度より増加しているが、類似団体平均値と比較して若干下回っている。
　管渠整備は進んでいるが、改築に合わせ接続を予定している世帯が多く、更なる接続に向けた普及啓発が必要である。</t>
    <rPh sb="200" eb="20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</si>
</sst>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1.76</c:v>
                </c:pt>
                <c:pt idx="2">
                  <c:v>0.74</c:v>
                </c:pt>
                <c:pt idx="3" formatCode="#,##0.00;&quot;△&quot;#,##0.00">
                  <c:v>0</c:v>
                </c:pt>
                <c:pt idx="4" formatCode="#,##0.00;&quot;△&quot;#,##0.00">
                  <c:v>0</c:v>
                </c:pt>
              </c:numCache>
            </c:numRef>
          </c:val>
          <c:extLst>
            <c:ext xmlns:c16="http://schemas.microsoft.com/office/drawing/2014/chart" uri="{C3380CC4-5D6E-409C-BE32-E72D297353CC}">
              <c16:uniqueId val="{00000000-649A-4F80-AAF8-EE10EB5641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49A-4F80-AAF8-EE10EB5641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9-4C29-9AF2-CC78445D27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8C9-4C29-9AF2-CC78445D27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71.08</c:v>
                </c:pt>
                <c:pt idx="1">
                  <c:v>70.97</c:v>
                </c:pt>
                <c:pt idx="2">
                  <c:v>61.43</c:v>
                </c:pt>
                <c:pt idx="3">
                  <c:v>44.44</c:v>
                </c:pt>
                <c:pt idx="4">
                  <c:v>74.77</c:v>
                </c:pt>
              </c:numCache>
            </c:numRef>
          </c:val>
          <c:extLst>
            <c:ext xmlns:c16="http://schemas.microsoft.com/office/drawing/2014/chart" uri="{C3380CC4-5D6E-409C-BE32-E72D297353CC}">
              <c16:uniqueId val="{00000000-513A-45B4-9742-26D0C6F700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13A-45B4-9742-26D0C6F700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117.67</c:v>
                </c:pt>
                <c:pt idx="1">
                  <c:v>138.51</c:v>
                </c:pt>
                <c:pt idx="2">
                  <c:v>142.61000000000001</c:v>
                </c:pt>
                <c:pt idx="3">
                  <c:v>118.34</c:v>
                </c:pt>
                <c:pt idx="4">
                  <c:v>122.6</c:v>
                </c:pt>
              </c:numCache>
            </c:numRef>
          </c:val>
          <c:extLst>
            <c:ext xmlns:c16="http://schemas.microsoft.com/office/drawing/2014/chart" uri="{C3380CC4-5D6E-409C-BE32-E72D297353CC}">
              <c16:uniqueId val="{00000000-534D-4D7D-A959-2D6F9CE272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534D-4D7D-A959-2D6F9CE272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2.33</c:v>
                </c:pt>
                <c:pt idx="1">
                  <c:v>4.6500000000000004</c:v>
                </c:pt>
                <c:pt idx="2">
                  <c:v>6.96</c:v>
                </c:pt>
                <c:pt idx="3">
                  <c:v>8.9700000000000006</c:v>
                </c:pt>
                <c:pt idx="4">
                  <c:v>10.97</c:v>
                </c:pt>
              </c:numCache>
            </c:numRef>
          </c:val>
          <c:extLst>
            <c:ext xmlns:c16="http://schemas.microsoft.com/office/drawing/2014/chart" uri="{C3380CC4-5D6E-409C-BE32-E72D297353CC}">
              <c16:uniqueId val="{00000000-EDED-4CA4-8FBE-E0B2BCECA2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EDED-4CA4-8FBE-E0B2BCECA2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BF-493B-9E5E-C97EECABFE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C5BF-493B-9E5E-C97EECABFE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7C-45DC-8DCF-9F2C62D79E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057C-45DC-8DCF-9F2C62D79E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92.52</c:v>
                </c:pt>
                <c:pt idx="1">
                  <c:v>90.9</c:v>
                </c:pt>
                <c:pt idx="2">
                  <c:v>134.58000000000001</c:v>
                </c:pt>
                <c:pt idx="3">
                  <c:v>144.03</c:v>
                </c:pt>
                <c:pt idx="4">
                  <c:v>121.29</c:v>
                </c:pt>
              </c:numCache>
            </c:numRef>
          </c:val>
          <c:extLst>
            <c:ext xmlns:c16="http://schemas.microsoft.com/office/drawing/2014/chart" uri="{C3380CC4-5D6E-409C-BE32-E72D297353CC}">
              <c16:uniqueId val="{00000000-8708-4C33-BFC3-F04C4BB8D7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8708-4C33-BFC3-F04C4BB8D7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1259.48</c:v>
                </c:pt>
                <c:pt idx="1">
                  <c:v>1187.22</c:v>
                </c:pt>
                <c:pt idx="2">
                  <c:v>978.32</c:v>
                </c:pt>
                <c:pt idx="3">
                  <c:v>991.67</c:v>
                </c:pt>
                <c:pt idx="4">
                  <c:v>987.94</c:v>
                </c:pt>
              </c:numCache>
            </c:numRef>
          </c:val>
          <c:extLst>
            <c:ext xmlns:c16="http://schemas.microsoft.com/office/drawing/2014/chart" uri="{C3380CC4-5D6E-409C-BE32-E72D297353CC}">
              <c16:uniqueId val="{00000000-28FB-4750-966A-943C6EE71C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8FB-4750-966A-943C6EE71C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82.59</c:v>
                </c:pt>
                <c:pt idx="1">
                  <c:v>75.069999999999993</c:v>
                </c:pt>
                <c:pt idx="2">
                  <c:v>74.2</c:v>
                </c:pt>
                <c:pt idx="3">
                  <c:v>66.78</c:v>
                </c:pt>
                <c:pt idx="4">
                  <c:v>83.33</c:v>
                </c:pt>
              </c:numCache>
            </c:numRef>
          </c:val>
          <c:extLst>
            <c:ext xmlns:c16="http://schemas.microsoft.com/office/drawing/2014/chart" uri="{C3380CC4-5D6E-409C-BE32-E72D297353CC}">
              <c16:uniqueId val="{00000000-AAAD-4918-A51F-4903AA1D03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AAD-4918-A51F-4903AA1D03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165.11</c:v>
                </c:pt>
                <c:pt idx="2">
                  <c:v>167.53</c:v>
                </c:pt>
                <c:pt idx="3">
                  <c:v>185.71</c:v>
                </c:pt>
                <c:pt idx="4">
                  <c:v>150</c:v>
                </c:pt>
              </c:numCache>
            </c:numRef>
          </c:val>
          <c:extLst>
            <c:ext xmlns:c16="http://schemas.microsoft.com/office/drawing/2014/chart" uri="{C3380CC4-5D6E-409C-BE32-E72D297353CC}">
              <c16:uniqueId val="{00000000-DFE4-49AE-B0B9-ACC837990B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FE4-49AE-B0B9-ACC837990B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下野市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59880</v>
      </c>
      <c r="AM8" s="45"/>
      <c r="AN8" s="45"/>
      <c r="AO8" s="45"/>
      <c r="AP8" s="45"/>
      <c r="AQ8" s="45"/>
      <c r="AR8" s="45"/>
      <c r="AS8" s="45"/>
      <c r="AT8" s="44">
        <f>データ!T6</f>
        <v>74.59</v>
      </c>
      <c r="AU8" s="44"/>
      <c r="AV8" s="44"/>
      <c r="AW8" s="44"/>
      <c r="AX8" s="44"/>
      <c r="AY8" s="44"/>
      <c r="AZ8" s="44"/>
      <c r="BA8" s="44"/>
      <c r="BB8" s="44">
        <f>データ!U6</f>
        <v>802.79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57.99</v>
      </c>
      <c r="J10" s="44"/>
      <c r="K10" s="44"/>
      <c r="L10" s="44"/>
      <c r="M10" s="44"/>
      <c r="N10" s="44"/>
      <c r="O10" s="44"/>
      <c r="P10" s="44">
        <f>データ!P6</f>
        <v>8.7200000000000006</v>
      </c>
      <c r="Q10" s="44"/>
      <c r="R10" s="44"/>
      <c r="S10" s="44"/>
      <c r="T10" s="44"/>
      <c r="U10" s="44"/>
      <c r="V10" s="44"/>
      <c r="W10" s="44">
        <f>データ!Q6</f>
        <v>70.790000000000006</v>
      </c>
      <c r="X10" s="44"/>
      <c r="Y10" s="44"/>
      <c r="Z10" s="44"/>
      <c r="AA10" s="44"/>
      <c r="AB10" s="44"/>
      <c r="AC10" s="44"/>
      <c r="AD10" s="45">
        <f>データ!R6</f>
        <v>2530</v>
      </c>
      <c r="AE10" s="45"/>
      <c r="AF10" s="45"/>
      <c r="AG10" s="45"/>
      <c r="AH10" s="45"/>
      <c r="AI10" s="45"/>
      <c r="AJ10" s="45"/>
      <c r="AK10" s="2"/>
      <c r="AL10" s="45">
        <f>データ!V6</f>
        <v>5200</v>
      </c>
      <c r="AM10" s="45"/>
      <c r="AN10" s="45"/>
      <c r="AO10" s="45"/>
      <c r="AP10" s="45"/>
      <c r="AQ10" s="45"/>
      <c r="AR10" s="45"/>
      <c r="AS10" s="45"/>
      <c r="AT10" s="44">
        <f>データ!W6</f>
        <v>1.84</v>
      </c>
      <c r="AU10" s="44"/>
      <c r="AV10" s="44"/>
      <c r="AW10" s="44"/>
      <c r="AX10" s="44"/>
      <c r="AY10" s="44"/>
      <c r="AZ10" s="44"/>
      <c r="BA10" s="44"/>
      <c r="BB10" s="44">
        <f>データ!X6</f>
        <v>2826.09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0YBweplkuZ2Id9fj8/nBZ5hu35Su0l6g6uok2FSBq9uGiC+sjhtn79SE1M0NCxlxx4EfNz9pW7AT4y6186o4Q==" saltValue="eRSd1hawKPN0fm829ou5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92169</v>
      </c>
      <c r="D6" s="19">
        <f t="shared" si="3"/>
        <v>46</v>
      </c>
      <c r="E6" s="19">
        <f t="shared" si="3"/>
        <v>17</v>
      </c>
      <c r="F6" s="19">
        <f t="shared" si="3"/>
        <v>4</v>
      </c>
      <c r="G6" s="19">
        <f t="shared" si="3"/>
        <v>0</v>
      </c>
      <c r="H6" s="19" t="str">
        <f t="shared" si="3"/>
        <v>栃木県　下野市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57.99</v>
      </c>
      <c r="P6" s="20">
        <f t="shared" si="3"/>
        <v>8.7200000000000006</v>
      </c>
      <c r="Q6" s="20">
        <f t="shared" si="3"/>
        <v>70.790000000000006</v>
      </c>
      <c r="R6" s="20">
        <f t="shared" si="3"/>
        <v>2530</v>
      </c>
      <c r="S6" s="20">
        <f t="shared" si="3"/>
        <v>59880</v>
      </c>
      <c r="T6" s="20">
        <f t="shared" si="3"/>
        <v>74.59</v>
      </c>
      <c r="U6" s="20">
        <f t="shared" si="3"/>
        <v>802.79</v>
      </c>
      <c r="V6" s="20">
        <f t="shared" si="3"/>
        <v>5200</v>
      </c>
      <c r="W6" s="20">
        <f t="shared" si="3"/>
        <v>1.84</v>
      </c>
      <c r="X6" s="20">
        <f t="shared" si="3"/>
        <v>2826.09</v>
      </c>
      <c r="Y6" s="21">
        <f>IF(Y7="",NA(),Y7)</f>
        <v>117.67</v>
      </c>
      <c r="Z6" s="21">
        <f t="shared" ref="Z6:AH6" si="4">IF(Z7="",NA(),Z7)</f>
        <v>138.51</v>
      </c>
      <c r="AA6" s="21">
        <f t="shared" si="4"/>
        <v>142.61000000000001</v>
      </c>
      <c r="AB6" s="21">
        <f t="shared" si="4"/>
        <v>118.34</v>
      </c>
      <c r="AC6" s="21">
        <f t="shared" si="4"/>
        <v>122.6</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92.52</v>
      </c>
      <c r="AV6" s="21">
        <f t="shared" ref="AV6:BD6" si="6">IF(AV7="",NA(),AV7)</f>
        <v>90.9</v>
      </c>
      <c r="AW6" s="21">
        <f t="shared" si="6"/>
        <v>134.58000000000001</v>
      </c>
      <c r="AX6" s="21">
        <f t="shared" si="6"/>
        <v>144.03</v>
      </c>
      <c r="AY6" s="21">
        <f t="shared" si="6"/>
        <v>121.29</v>
      </c>
      <c r="AZ6" s="21">
        <f t="shared" si="6"/>
        <v>47.72</v>
      </c>
      <c r="BA6" s="21">
        <f t="shared" si="6"/>
        <v>44.24</v>
      </c>
      <c r="BB6" s="21">
        <f t="shared" si="6"/>
        <v>43.07</v>
      </c>
      <c r="BC6" s="21">
        <f t="shared" si="6"/>
        <v>45.42</v>
      </c>
      <c r="BD6" s="21">
        <f t="shared" si="6"/>
        <v>50.63</v>
      </c>
      <c r="BE6" s="20" t="str">
        <f>IF(BE7="","",IF(BE7="-","【-】","【"&amp;SUBSTITUTE(TEXT(BE7,"#,##0.00"),"-","△")&amp;"】"))</f>
        <v>【48.91】</v>
      </c>
      <c r="BF6" s="21">
        <f>IF(BF7="",NA(),BF7)</f>
        <v>1259.48</v>
      </c>
      <c r="BG6" s="21">
        <f t="shared" ref="BG6:BO6" si="7">IF(BG7="",NA(),BG7)</f>
        <v>1187.22</v>
      </c>
      <c r="BH6" s="21">
        <f t="shared" si="7"/>
        <v>978.32</v>
      </c>
      <c r="BI6" s="21">
        <f t="shared" si="7"/>
        <v>991.67</v>
      </c>
      <c r="BJ6" s="21">
        <f t="shared" si="7"/>
        <v>987.94</v>
      </c>
      <c r="BK6" s="21">
        <f t="shared" si="7"/>
        <v>1206.79</v>
      </c>
      <c r="BL6" s="21">
        <f t="shared" si="7"/>
        <v>1258.43</v>
      </c>
      <c r="BM6" s="21">
        <f t="shared" si="7"/>
        <v>1163.75</v>
      </c>
      <c r="BN6" s="21">
        <f t="shared" si="7"/>
        <v>1195.47</v>
      </c>
      <c r="BO6" s="21">
        <f t="shared" si="7"/>
        <v>1168.69</v>
      </c>
      <c r="BP6" s="20" t="str">
        <f>IF(BP7="","",IF(BP7="-","【-】","【"&amp;SUBSTITUTE(TEXT(BP7,"#,##0.00"),"-","△")&amp;"】"))</f>
        <v>【1,156.82】</v>
      </c>
      <c r="BQ6" s="21">
        <f>IF(BQ7="",NA(),BQ7)</f>
        <v>82.59</v>
      </c>
      <c r="BR6" s="21">
        <f t="shared" ref="BR6:BZ6" si="8">IF(BR7="",NA(),BR7)</f>
        <v>75.069999999999993</v>
      </c>
      <c r="BS6" s="21">
        <f t="shared" si="8"/>
        <v>74.2</v>
      </c>
      <c r="BT6" s="21">
        <f t="shared" si="8"/>
        <v>66.78</v>
      </c>
      <c r="BU6" s="21">
        <f t="shared" si="8"/>
        <v>83.33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165.11</v>
      </c>
      <c r="CD6" s="21">
        <f t="shared" si="9"/>
        <v>167.53</v>
      </c>
      <c r="CE6" s="21">
        <f t="shared" si="9"/>
        <v>185.71</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71.08</v>
      </c>
      <c r="CY6" s="21">
        <f t="shared" ref="CY6:DG6" si="11">IF(CY7="",NA(),CY7)</f>
        <v>70.97</v>
      </c>
      <c r="CZ6" s="21">
        <f t="shared" si="11"/>
        <v>61.43</v>
      </c>
      <c r="DA6" s="21">
        <f t="shared" si="11"/>
        <v>44.44</v>
      </c>
      <c r="DB6" s="21">
        <f t="shared" si="11"/>
        <v>74.77</v>
      </c>
      <c r="DC6" s="21">
        <f t="shared" si="11"/>
        <v>83.75</v>
      </c>
      <c r="DD6" s="21">
        <f t="shared" si="11"/>
        <v>84.19</v>
      </c>
      <c r="DE6" s="21">
        <f t="shared" si="11"/>
        <v>84.34</v>
      </c>
      <c r="DF6" s="21">
        <f t="shared" si="11"/>
        <v>84.34</v>
      </c>
      <c r="DG6" s="21">
        <f t="shared" si="11"/>
        <v>84.73</v>
      </c>
      <c r="DH6" s="20" t="str">
        <f>IF(DH7="","",IF(DH7="-","【-】","【"&amp;SUBSTITUTE(TEXT(DH7,"#,##0.00"),"-","△")&amp;"】"))</f>
        <v>【86.21】</v>
      </c>
      <c r="DI6" s="21">
        <f>IF(DI7="",NA(),DI7)</f>
        <v>2.33</v>
      </c>
      <c r="DJ6" s="21">
        <f t="shared" ref="DJ6:DR6" si="12">IF(DJ7="",NA(),DJ7)</f>
        <v>4.6500000000000004</v>
      </c>
      <c r="DK6" s="21">
        <f t="shared" si="12"/>
        <v>6.96</v>
      </c>
      <c r="DL6" s="21">
        <f t="shared" si="12"/>
        <v>8.9700000000000006</v>
      </c>
      <c r="DM6" s="21">
        <f t="shared" si="12"/>
        <v>10.97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1">
        <f t="shared" ref="EF6:EN6" si="14">IF(EF7="",NA(),EF7)</f>
        <v>1.76</v>
      </c>
      <c r="EG6" s="21">
        <f t="shared" si="14"/>
        <v>0.74</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92169</v>
      </c>
      <c r="D7" s="23">
        <v>46</v>
      </c>
      <c r="E7" s="23">
        <v>17</v>
      </c>
      <c r="F7" s="23">
        <v>4</v>
      </c>
      <c r="G7" s="23">
        <v>0</v>
      </c>
      <c r="H7" s="23" t="s">
        <v>96</v>
      </c>
      <c r="I7" s="23" t="s">
        <v>97</v>
      </c>
      <c r="J7" s="23" t="s">
        <v>98</v>
      </c>
      <c r="K7" s="23" t="s">
        <v>99</v>
      </c>
      <c r="L7" s="23" t="s">
        <v>100</v>
      </c>
      <c r="M7" s="23" t="s">
        <v>101</v>
      </c>
      <c r="N7" s="24" t="s">
        <v>102</v>
      </c>
      <c r="O7" s="24">
        <v>57.99</v>
      </c>
      <c r="P7" s="24">
        <v>8.7200000000000006</v>
      </c>
      <c r="Q7" s="24">
        <v>70.790000000000006</v>
      </c>
      <c r="R7" s="24">
        <v>2530</v>
      </c>
      <c r="S7" s="24">
        <v>59880</v>
      </c>
      <c r="T7" s="24">
        <v>74.59</v>
      </c>
      <c r="U7" s="24">
        <v>802.79</v>
      </c>
      <c r="V7" s="24">
        <v>5200</v>
      </c>
      <c r="W7" s="24">
        <v>1.84</v>
      </c>
      <c r="X7" s="24">
        <v>2826.09</v>
      </c>
      <c r="Y7" s="24">
        <v>117.67</v>
      </c>
      <c r="Z7" s="24">
        <v>138.51</v>
      </c>
      <c r="AA7" s="24">
        <v>142.61000000000001</v>
      </c>
      <c r="AB7" s="24">
        <v>118.34</v>
      </c>
      <c r="AC7" s="24">
        <v>122.6</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92.52</v>
      </c>
      <c r="AV7" s="24">
        <v>90.9</v>
      </c>
      <c r="AW7" s="24">
        <v>134.58000000000001</v>
      </c>
      <c r="AX7" s="24">
        <v>144.03</v>
      </c>
      <c r="AY7" s="24">
        <v>121.29</v>
      </c>
      <c r="AZ7" s="24">
        <v>47.72</v>
      </c>
      <c r="BA7" s="24">
        <v>44.24</v>
      </c>
      <c r="BB7" s="24">
        <v>43.07</v>
      </c>
      <c r="BC7" s="24">
        <v>45.42</v>
      </c>
      <c r="BD7" s="24">
        <v>50.63</v>
      </c>
      <c r="BE7" s="24">
        <v>48.91</v>
      </c>
      <c r="BF7" s="24">
        <v>1259.48</v>
      </c>
      <c r="BG7" s="24">
        <v>1187.22</v>
      </c>
      <c r="BH7" s="24">
        <v>978.32</v>
      </c>
      <c r="BI7" s="24">
        <v>991.67</v>
      </c>
      <c r="BJ7" s="24">
        <v>987.94</v>
      </c>
      <c r="BK7" s="24">
        <v>1206.79</v>
      </c>
      <c r="BL7" s="24">
        <v>1258.43</v>
      </c>
      <c r="BM7" s="24">
        <v>1163.75</v>
      </c>
      <c r="BN7" s="24">
        <v>1195.47</v>
      </c>
      <c r="BO7" s="24">
        <v>1168.69</v>
      </c>
      <c r="BP7" s="24">
        <v>1156.82</v>
      </c>
      <c r="BQ7" s="24">
        <v>82.59</v>
      </c>
      <c r="BR7" s="24">
        <v>75.069999999999993</v>
      </c>
      <c r="BS7" s="24">
        <v>74.2</v>
      </c>
      <c r="BT7" s="24">
        <v>66.78</v>
      </c>
      <c r="BU7" s="24">
        <v>83.33</v>
      </c>
      <c r="BV7" s="24">
        <v>71.84</v>
      </c>
      <c r="BW7" s="24">
        <v>73.36</v>
      </c>
      <c r="BX7" s="24">
        <v>72.599999999999994</v>
      </c>
      <c r="BY7" s="24">
        <v>69.430000000000007</v>
      </c>
      <c r="BZ7" s="24">
        <v>70.709999999999994</v>
      </c>
      <c r="CA7" s="24">
        <v>75.33</v>
      </c>
      <c r="CB7" s="24">
        <v>150</v>
      </c>
      <c r="CC7" s="24">
        <v>165.11</v>
      </c>
      <c r="CD7" s="24">
        <v>167.53</v>
      </c>
      <c r="CE7" s="24">
        <v>185.71</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71.08</v>
      </c>
      <c r="CY7" s="24">
        <v>70.97</v>
      </c>
      <c r="CZ7" s="24">
        <v>61.43</v>
      </c>
      <c r="DA7" s="24">
        <v>44.44</v>
      </c>
      <c r="DB7" s="24">
        <v>74.77</v>
      </c>
      <c r="DC7" s="24">
        <v>83.75</v>
      </c>
      <c r="DD7" s="24">
        <v>84.19</v>
      </c>
      <c r="DE7" s="24">
        <v>84.34</v>
      </c>
      <c r="DF7" s="24">
        <v>84.34</v>
      </c>
      <c r="DG7" s="24">
        <v>84.73</v>
      </c>
      <c r="DH7" s="24">
        <v>86.21</v>
      </c>
      <c r="DI7" s="24">
        <v>2.33</v>
      </c>
      <c r="DJ7" s="24">
        <v>4.6500000000000004</v>
      </c>
      <c r="DK7" s="24">
        <v>6.96</v>
      </c>
      <c r="DL7" s="24">
        <v>8.9700000000000006</v>
      </c>
      <c r="DM7" s="24">
        <v>10.97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1.76</v>
      </c>
      <c r="EG7" s="24">
        <v>0.74</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2025-01-24T07:10:12Z</dcterms:created>
  <dcterms:modified xsi:type="dcterms:W3CDTF">2025-02-28T11:32:43Z</dcterms:modified>
  <cp:category/>
</cp:coreProperties>
</file>